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арификация 2014-15" sheetId="1" r:id="rId1"/>
    <sheet name="Лист2" sheetId="2" r:id="rId2"/>
    <sheet name=". кадров.xls)СОШ 7 2015" sheetId="3" r:id="rId3"/>
  </sheets>
  <definedNames>
    <definedName name="_xlnm._FilterDatabase" localSheetId="2" hidden="1">'. кадров.xls)СОШ 7 2015'!$A$1:$S$41</definedName>
  </definedNames>
  <calcPr fullCalcOnLoad="1"/>
</workbook>
</file>

<file path=xl/sharedStrings.xml><?xml version="1.0" encoding="utf-8"?>
<sst xmlns="http://schemas.openxmlformats.org/spreadsheetml/2006/main" count="483" uniqueCount="243">
  <si>
    <t>Код района</t>
  </si>
  <si>
    <t>Код учреждения</t>
  </si>
  <si>
    <t>Наименование учреждения</t>
  </si>
  <si>
    <t>Фамилия, имя, отчество</t>
  </si>
  <si>
    <t>Дата рождения</t>
  </si>
  <si>
    <t>Образование</t>
  </si>
  <si>
    <t>Специальность по диплому</t>
  </si>
  <si>
    <t>Категория педагогическая</t>
  </si>
  <si>
    <t>Год присвоения категории</t>
  </si>
  <si>
    <t>Общий педстаж</t>
  </si>
  <si>
    <t>Звания и награды</t>
  </si>
  <si>
    <t>Год повышения квалификации: менеджмент 1курс</t>
  </si>
  <si>
    <t>Год повышения квалификации: менеджмент 2курс</t>
  </si>
  <si>
    <t>Преподавание в старших классах</t>
  </si>
  <si>
    <t>Наличие разработанных элективных курсов</t>
  </si>
  <si>
    <t>Год повышения квалификации по проблеме подготовки к реализации профильного обучения</t>
  </si>
  <si>
    <t>Дисциплина или должность</t>
  </si>
  <si>
    <t>Стаж в должности</t>
  </si>
  <si>
    <t>Учебная нагрузка</t>
  </si>
  <si>
    <t>Год повышения квалификации: проблемные курсы по ФГОС</t>
  </si>
  <si>
    <t>Год повышения квалификации: проблемные курсы по ИКТ</t>
  </si>
  <si>
    <t>Год повышения квалификации: проблемные курсы по ГИА и ЕГЭ</t>
  </si>
  <si>
    <t>Год повышения квалификации: базовое повышение квалификации к аттестации как педагога</t>
  </si>
  <si>
    <t>Год повышения квалификации: другие проблемные курсы</t>
  </si>
  <si>
    <t>Беляева Елена Дмитриевна</t>
  </si>
  <si>
    <t>Сгибнева Светлана Алексеевна</t>
  </si>
  <si>
    <t>Шпенькова Наталья Михайловна</t>
  </si>
  <si>
    <t>Трунилов Виталий Михайлович</t>
  </si>
  <si>
    <t>Гапонова Лариса Петровна</t>
  </si>
  <si>
    <t>Некрасова Ольга Михайловна</t>
  </si>
  <si>
    <t>Голявинских Вера Ивановна</t>
  </si>
  <si>
    <t>Чуднова Наталья Демьяновна</t>
  </si>
  <si>
    <t>Амелькина Ольга Николаевна</t>
  </si>
  <si>
    <t>Ткачева Екатерина Николаевна</t>
  </si>
  <si>
    <t>Акулова Ольга Николаевна</t>
  </si>
  <si>
    <t>Филиппова Тамара Филипповна</t>
  </si>
  <si>
    <t>Волостнова Ирина Александровна</t>
  </si>
  <si>
    <t>Колестинская Александра Леонидовна</t>
  </si>
  <si>
    <t>Жабина Ольга Ивановна</t>
  </si>
  <si>
    <t>Кудакова Ирина Ивановна</t>
  </si>
  <si>
    <t>Горшкова Светлана Петровна</t>
  </si>
  <si>
    <t>Козырялова Ольга Геннадьевна</t>
  </si>
  <si>
    <t>Чуднова Татьяна Николаевна</t>
  </si>
  <si>
    <t>Полянская Элина Александровна</t>
  </si>
  <si>
    <t>Шалухина Юлия Сергеевна</t>
  </si>
  <si>
    <t>Гончарова Ирина Геннадьевна</t>
  </si>
  <si>
    <t>Сенькина Альфира Минивалеевна</t>
  </si>
  <si>
    <t>Барилова Наталья Александровна</t>
  </si>
  <si>
    <t>Лукьянова Наталья Владимировна</t>
  </si>
  <si>
    <t>Бурова Елена Эдуардовна</t>
  </si>
  <si>
    <t>Климова Лариса Михайловна</t>
  </si>
  <si>
    <t>Зуйкова Антонина Николаевна</t>
  </si>
  <si>
    <t>Харитонова Ольга Витальевна</t>
  </si>
  <si>
    <t>Кубрина Надежда Александровна</t>
  </si>
  <si>
    <t>Жунусова Майра Шоравна</t>
  </si>
  <si>
    <t>Байбекова Елена Геннадьевна</t>
  </si>
  <si>
    <t>Гринчик Надежда Евгеньевна</t>
  </si>
  <si>
    <t>Рудь Людмила Ивановна</t>
  </si>
  <si>
    <t>Говтвяница Галина Ивановна</t>
  </si>
  <si>
    <t>Байбулатова Римма Рахимьяновна</t>
  </si>
  <si>
    <t>Муниципальное бюджетное общеобразовательное учреждение "Средняя общеобразовательная школа №7"</t>
  </si>
  <si>
    <t>ВП</t>
  </si>
  <si>
    <t>Математика</t>
  </si>
  <si>
    <t>ПиМНО</t>
  </si>
  <si>
    <t>Русский язык и литература</t>
  </si>
  <si>
    <t>Информатика, математика, физика</t>
  </si>
  <si>
    <t>География</t>
  </si>
  <si>
    <t>В</t>
  </si>
  <si>
    <t>История и обществознание</t>
  </si>
  <si>
    <t>Математика, информатика, физика</t>
  </si>
  <si>
    <t>Химия, биология</t>
  </si>
  <si>
    <t>Биология, география</t>
  </si>
  <si>
    <t>СП</t>
  </si>
  <si>
    <t>Музыка</t>
  </si>
  <si>
    <t>Французский язык и  немецкий язык</t>
  </si>
  <si>
    <t>ВН</t>
  </si>
  <si>
    <t>Инженер- технолог швейного производства</t>
  </si>
  <si>
    <t>Физическая культура</t>
  </si>
  <si>
    <t>Английский язык и немецкий</t>
  </si>
  <si>
    <t>Грамота ГОО</t>
  </si>
  <si>
    <t>Грамота Министерства образования РФ, Грамота Министерства  образования Оренбургской области</t>
  </si>
  <si>
    <t>Отличник  народного просвещения РФ</t>
  </si>
  <si>
    <t>Отличник  народного просвещения</t>
  </si>
  <si>
    <t xml:space="preserve">Грамота ГОО </t>
  </si>
  <si>
    <t xml:space="preserve">Грамота Министерства образования Оренбургской области, Грамота ГОО </t>
  </si>
  <si>
    <t>Грамота РОО</t>
  </si>
  <si>
    <t>Почетный работник общего образования РФ</t>
  </si>
  <si>
    <t xml:space="preserve">Заместитель директора  </t>
  </si>
  <si>
    <t>Информатика</t>
  </si>
  <si>
    <t>ИЗО</t>
  </si>
  <si>
    <t>Моё Оренбуржье</t>
  </si>
  <si>
    <t>Этот удивительный мир симметрии</t>
  </si>
  <si>
    <t>Иностранный язык</t>
  </si>
  <si>
    <t>В мире орфографии</t>
  </si>
  <si>
    <t>Тайна строки</t>
  </si>
  <si>
    <t>Культура речи</t>
  </si>
  <si>
    <t xml:space="preserve"> </t>
  </si>
  <si>
    <t>Квадратные уравнения</t>
  </si>
  <si>
    <t>Химия</t>
  </si>
  <si>
    <t>Биология</t>
  </si>
  <si>
    <t>Вирусология</t>
  </si>
  <si>
    <t>Технология</t>
  </si>
  <si>
    <t>Начальное образование</t>
  </si>
  <si>
    <t>Социальная педагогика</t>
  </si>
  <si>
    <t>ВН, СП</t>
  </si>
  <si>
    <t>Грамота администрации города</t>
  </si>
  <si>
    <t xml:space="preserve">Грамота Министерства образования Оренбургской области,Почетный работник общего образования РФ </t>
  </si>
  <si>
    <t>Клетка</t>
  </si>
  <si>
    <t>Ф.И.О.</t>
  </si>
  <si>
    <t>Беляева Е.Д</t>
  </si>
  <si>
    <t>Сгибнева С. А.</t>
  </si>
  <si>
    <t>Шпенькова Н. М.</t>
  </si>
  <si>
    <t>Трунилов В. М.</t>
  </si>
  <si>
    <t>Гапонова Л. П.</t>
  </si>
  <si>
    <t>Некрасова О. М.</t>
  </si>
  <si>
    <t>Голявинских В. И.</t>
  </si>
  <si>
    <t>Чуднова Н. Д.</t>
  </si>
  <si>
    <t>Амелькина О. Н.</t>
  </si>
  <si>
    <t>Кирьянова Л. А.</t>
  </si>
  <si>
    <t>Ткачева Е. Н.</t>
  </si>
  <si>
    <t>Акулова О. Н.</t>
  </si>
  <si>
    <t>Филиппова Т. Ф.</t>
  </si>
  <si>
    <t>Волостнова И. А.</t>
  </si>
  <si>
    <t>Колестинская А. Л.</t>
  </si>
  <si>
    <t>Филиппов С. Н.</t>
  </si>
  <si>
    <t>Жабина О. И.</t>
  </si>
  <si>
    <t>Кудакова И. И.</t>
  </si>
  <si>
    <t>Горшкова С. П.</t>
  </si>
  <si>
    <t>Козырялова О.Г.</t>
  </si>
  <si>
    <t>Чуднова Т. Н.</t>
  </si>
  <si>
    <t>Полянская Э. А.</t>
  </si>
  <si>
    <t>Шалухина Ю. С.</t>
  </si>
  <si>
    <t>Гончарова И.Г.</t>
  </si>
  <si>
    <t>Сенькина А. М.</t>
  </si>
  <si>
    <t>Барилова Н. А.</t>
  </si>
  <si>
    <t>Баранова А. Е.</t>
  </si>
  <si>
    <t>Бурова Е. Э.</t>
  </si>
  <si>
    <t>Климова Л. М.</t>
  </si>
  <si>
    <t>Зуйкова А. Н.</t>
  </si>
  <si>
    <t>Харитонова О. В.</t>
  </si>
  <si>
    <t>Антипина Н. П.</t>
  </si>
  <si>
    <t>Кубрина Н. А.</t>
  </si>
  <si>
    <t>Байбекова Е. Г.</t>
  </si>
  <si>
    <t>Гринчик Н. Е.</t>
  </si>
  <si>
    <t>Рудь Л. И.</t>
  </si>
  <si>
    <t>Говтвяница Г. И.</t>
  </si>
  <si>
    <t>Байбулатова Р. Р.</t>
  </si>
  <si>
    <t>Стародубцева Светлана Витальевна</t>
  </si>
  <si>
    <t>ИТОГО</t>
  </si>
  <si>
    <t>Распределение стимулирования за апрель 2014 года</t>
  </si>
  <si>
    <t>1-4 кл</t>
  </si>
  <si>
    <t>5-9 кл</t>
  </si>
  <si>
    <t>10-11 кл</t>
  </si>
  <si>
    <t>общая нагрузка</t>
  </si>
  <si>
    <t>нагрузка прошлого года</t>
  </si>
  <si>
    <t>Тургумбаева М. Ш.</t>
  </si>
  <si>
    <t>Макарова Н. В.</t>
  </si>
  <si>
    <t>21+3</t>
  </si>
  <si>
    <t>12конс</t>
  </si>
  <si>
    <t>Стародубцева</t>
  </si>
  <si>
    <t>8аб,6в,5</t>
  </si>
  <si>
    <t>6б,7а,9б</t>
  </si>
  <si>
    <t>1кл</t>
  </si>
  <si>
    <t>7аб,6б,5</t>
  </si>
  <si>
    <t>5аб,6абв,7аб</t>
  </si>
  <si>
    <t>6а9аб</t>
  </si>
  <si>
    <t>6в,7б,8а</t>
  </si>
  <si>
    <t>7аб,6аб,8аб,9аб</t>
  </si>
  <si>
    <t>1,2,3</t>
  </si>
  <si>
    <r>
      <t>8аб,9аб,</t>
    </r>
    <r>
      <rPr>
        <sz val="10"/>
        <color indexed="10"/>
        <rFont val="Arial"/>
        <family val="2"/>
      </rPr>
      <t>6а,б,в,8аб</t>
    </r>
  </si>
  <si>
    <r>
      <t>6аб,5,</t>
    </r>
    <r>
      <rPr>
        <sz val="10"/>
        <color indexed="54"/>
        <rFont val="Arial"/>
        <family val="2"/>
      </rPr>
      <t>6абв,8аб,9аб</t>
    </r>
    <r>
      <rPr>
        <sz val="10"/>
        <color indexed="10"/>
        <rFont val="Arial"/>
        <family val="2"/>
      </rPr>
      <t>,7а.б</t>
    </r>
  </si>
  <si>
    <t>6абв,7аб,8аб,5</t>
  </si>
  <si>
    <t>1,2,3,4</t>
  </si>
  <si>
    <t>5,6,7,8</t>
  </si>
  <si>
    <t>7аб,8аб,9аб</t>
  </si>
  <si>
    <t>6аб,7аб,8аб,9аб</t>
  </si>
  <si>
    <t>6а,7а,8аб,9аб,</t>
  </si>
  <si>
    <t>6абв,7аб,8аб,9аб,5аб</t>
  </si>
  <si>
    <t>6а,9а,5</t>
  </si>
  <si>
    <r>
      <t>5аб,6абв,7аб,8аб,,</t>
    </r>
    <r>
      <rPr>
        <sz val="10"/>
        <color indexed="10"/>
        <rFont val="Arial"/>
        <family val="2"/>
      </rPr>
      <t>8аб,9аб</t>
    </r>
  </si>
  <si>
    <t>9аб,5</t>
  </si>
  <si>
    <t>5аб</t>
  </si>
  <si>
    <t>8б,5,</t>
  </si>
  <si>
    <t>2аб,3аб</t>
  </si>
  <si>
    <r>
      <t>6в,8б,5,,</t>
    </r>
    <r>
      <rPr>
        <sz val="10"/>
        <color indexed="10"/>
        <rFont val="Arial"/>
        <family val="2"/>
      </rPr>
      <t>7б</t>
    </r>
  </si>
  <si>
    <t>6а,7а,8а,9аб</t>
  </si>
  <si>
    <t>5а,а</t>
  </si>
  <si>
    <t>Смирнова</t>
  </si>
  <si>
    <t>6бв,7аб,8а,9аб</t>
  </si>
  <si>
    <t>4аб</t>
  </si>
  <si>
    <t>вакансия</t>
  </si>
  <si>
    <t>анг-яз</t>
  </si>
  <si>
    <t>2аб,3аб,4аб,5аб</t>
  </si>
  <si>
    <t>физ-ра</t>
  </si>
  <si>
    <t>4аб,5аб,6бв,7б,8б,10,11</t>
  </si>
  <si>
    <t>Тарасова Надежда Викторовна</t>
  </si>
  <si>
    <t>Немецкий и английский языки</t>
  </si>
  <si>
    <t>Семёнова Алёна Юрьевна</t>
  </si>
  <si>
    <t>Математика, информатика</t>
  </si>
  <si>
    <t>Математика и физика</t>
  </si>
  <si>
    <t>ОБЖ</t>
  </si>
  <si>
    <t>ОРКСЭ</t>
  </si>
  <si>
    <t>соот</t>
  </si>
  <si>
    <t>Основной работник или внешний совместитель</t>
  </si>
  <si>
    <t>Ковбеня Елена Геннадьевна</t>
  </si>
  <si>
    <t>осн</t>
  </si>
  <si>
    <t>Грамота ГОО, Грамота Администрации г.Гая</t>
  </si>
  <si>
    <t>Физика</t>
  </si>
  <si>
    <t>технология</t>
  </si>
  <si>
    <t>Французский и немецкий языки</t>
  </si>
  <si>
    <t xml:space="preserve">Грамота ГОО, Грамота Министерства образования области </t>
  </si>
  <si>
    <t>Дансыкбаева Диля Хайретдиновна</t>
  </si>
  <si>
    <t>соответствие</t>
  </si>
  <si>
    <t>Карманова Яна Сергеевна</t>
  </si>
  <si>
    <t>Бочарова Ирина Викторовна</t>
  </si>
  <si>
    <t>совмест</t>
  </si>
  <si>
    <t>Новикова Светлана Викторовна</t>
  </si>
  <si>
    <t>Социальная работа</t>
  </si>
  <si>
    <t>Гарипова Нурия Алламовна</t>
  </si>
  <si>
    <t>Грамота ГОО,Грамота администрации г.Гая, Грамота Министерства образования Оренб.обл.</t>
  </si>
  <si>
    <t>бк</t>
  </si>
  <si>
    <t>Вахитова Наиля Ахатовна</t>
  </si>
  <si>
    <t>ССО</t>
  </si>
  <si>
    <t>Бахристова Юлия Андреевна</t>
  </si>
  <si>
    <t>ПиМНОбк</t>
  </si>
  <si>
    <t>Грамота ГОО ,Гпочетная грамота Министерства образования Оренбургской области</t>
  </si>
  <si>
    <t>Начальные классы</t>
  </si>
  <si>
    <t xml:space="preserve"> ОБЖ</t>
  </si>
  <si>
    <t>технологии</t>
  </si>
  <si>
    <t xml:space="preserve"> ОРКЭС</t>
  </si>
  <si>
    <t>педагог-психолог</t>
  </si>
  <si>
    <t>информатика</t>
  </si>
  <si>
    <t>старший вожатый</t>
  </si>
  <si>
    <t>Шкаровский Владимир Владимирович</t>
  </si>
  <si>
    <t>Бочкарева Ирина Викторовна</t>
  </si>
  <si>
    <t>Гарипова Зиля Магсумовна</t>
  </si>
  <si>
    <t>Недорезова Марина Анатольевна</t>
  </si>
  <si>
    <t>Бусаров Юрий Николаевич</t>
  </si>
  <si>
    <t>Отличник просвещения РСФСР</t>
  </si>
  <si>
    <t>директор</t>
  </si>
  <si>
    <t>Безбородова Ольга Васильевна</t>
  </si>
  <si>
    <t>история</t>
  </si>
  <si>
    <t>Грамота МО Оренбургской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</si>
</sst>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0"/>
      <color indexed="5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2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53" applyBorder="1">
      <alignment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0" borderId="10" xfId="0" applyFill="1" applyBorder="1" applyAlignment="1">
      <alignment/>
    </xf>
    <xf numFmtId="0" fontId="0" fillId="0" borderId="0" xfId="0" applyAlignment="1">
      <alignment wrapText="1"/>
    </xf>
    <xf numFmtId="0" fontId="0" fillId="30" borderId="10" xfId="0" applyFill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0" borderId="11" xfId="0" applyFill="1" applyBorder="1" applyAlignment="1">
      <alignment/>
    </xf>
    <xf numFmtId="0" fontId="0" fillId="3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31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80" fontId="8" fillId="0" borderId="10" xfId="0" applyNumberFormat="1" applyFont="1" applyBorder="1" applyAlignment="1">
      <alignment horizontal="right"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80" fontId="49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2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31" borderId="10" xfId="0" applyFont="1" applyFill="1" applyBorder="1" applyAlignment="1">
      <alignment/>
    </xf>
    <xf numFmtId="0" fontId="50" fillId="0" borderId="0" xfId="0" applyFont="1" applyAlignment="1">
      <alignment/>
    </xf>
    <xf numFmtId="180" fontId="7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53" applyFont="1" applyBorder="1">
      <alignment/>
      <protection/>
    </xf>
    <xf numFmtId="0" fontId="52" fillId="0" borderId="10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9" fillId="31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180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31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1" borderId="0" xfId="0" applyFont="1" applyFill="1" applyBorder="1" applyAlignment="1">
      <alignment/>
    </xf>
    <xf numFmtId="180" fontId="8" fillId="0" borderId="14" xfId="0" applyNumberFormat="1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3" width="11.28125" style="0" customWidth="1"/>
    <col min="4" max="4" width="12.421875" style="0" customWidth="1"/>
    <col min="8" max="8" width="12.140625" style="0" customWidth="1"/>
  </cols>
  <sheetData>
    <row r="1" ht="3.75" customHeight="1"/>
    <row r="2" spans="1:8" ht="41.25" customHeight="1">
      <c r="A2" s="1"/>
      <c r="B2" s="1" t="s">
        <v>108</v>
      </c>
      <c r="C2" s="7" t="s">
        <v>150</v>
      </c>
      <c r="D2" s="7" t="s">
        <v>151</v>
      </c>
      <c r="E2" s="8" t="s">
        <v>152</v>
      </c>
      <c r="F2" s="7" t="s">
        <v>153</v>
      </c>
      <c r="G2" s="9" t="s">
        <v>154</v>
      </c>
      <c r="H2" s="1"/>
    </row>
    <row r="3" spans="1:8" ht="12.75">
      <c r="A3" s="1">
        <v>1</v>
      </c>
      <c r="B3" s="3" t="s">
        <v>120</v>
      </c>
      <c r="C3" s="1"/>
      <c r="D3" s="7" t="s">
        <v>160</v>
      </c>
      <c r="E3" s="1">
        <v>11</v>
      </c>
      <c r="F3" s="1">
        <f>6+6+6+7+7</f>
        <v>32</v>
      </c>
      <c r="G3" s="10">
        <v>26</v>
      </c>
      <c r="H3" s="1"/>
    </row>
    <row r="4" spans="1:8" ht="12.75">
      <c r="A4" s="1">
        <v>2</v>
      </c>
      <c r="B4" s="3" t="s">
        <v>117</v>
      </c>
      <c r="C4" s="1"/>
      <c r="D4" s="7" t="s">
        <v>161</v>
      </c>
      <c r="E4" s="1"/>
      <c r="F4" s="1">
        <f>9+8+5</f>
        <v>22</v>
      </c>
      <c r="G4" s="10">
        <v>25</v>
      </c>
      <c r="H4" s="1"/>
    </row>
    <row r="5" spans="1:8" ht="12.75">
      <c r="A5" s="1">
        <v>3</v>
      </c>
      <c r="B5" s="3" t="s">
        <v>140</v>
      </c>
      <c r="C5" s="1"/>
      <c r="D5" s="14"/>
      <c r="G5" s="10"/>
      <c r="H5" s="1"/>
    </row>
    <row r="6" spans="1:8" ht="12.75">
      <c r="A6" s="1">
        <v>4</v>
      </c>
      <c r="B6" s="4" t="s">
        <v>142</v>
      </c>
      <c r="C6" s="1" t="s">
        <v>162</v>
      </c>
      <c r="D6" s="7"/>
      <c r="E6" s="1"/>
      <c r="F6" s="1">
        <v>17</v>
      </c>
      <c r="G6" s="10">
        <v>15</v>
      </c>
      <c r="H6" s="1"/>
    </row>
    <row r="7" spans="1:8" ht="12.75">
      <c r="A7" s="1">
        <v>5</v>
      </c>
      <c r="B7" s="4" t="s">
        <v>146</v>
      </c>
      <c r="C7" s="1"/>
      <c r="D7" s="7" t="s">
        <v>163</v>
      </c>
      <c r="E7" s="1">
        <v>10</v>
      </c>
      <c r="F7" s="1">
        <f>6+6+6+7+7</f>
        <v>32</v>
      </c>
      <c r="G7" s="10">
        <v>24</v>
      </c>
      <c r="H7" s="1"/>
    </row>
    <row r="8" spans="1:8" ht="12.75">
      <c r="A8" s="1">
        <v>6</v>
      </c>
      <c r="B8" s="3" t="s">
        <v>135</v>
      </c>
      <c r="C8" s="13"/>
      <c r="D8" s="15"/>
      <c r="E8" s="13"/>
      <c r="F8" s="13"/>
      <c r="G8" s="10">
        <v>17</v>
      </c>
      <c r="H8" s="1"/>
    </row>
    <row r="9" spans="1:8" ht="12.75">
      <c r="A9" s="1">
        <v>7</v>
      </c>
      <c r="B9" s="3" t="s">
        <v>134</v>
      </c>
      <c r="C9" s="1">
        <v>4</v>
      </c>
      <c r="D9" s="7"/>
      <c r="E9" s="1"/>
      <c r="F9" s="1">
        <v>18</v>
      </c>
      <c r="G9" s="10">
        <v>17</v>
      </c>
      <c r="H9" s="1"/>
    </row>
    <row r="10" spans="1:8" ht="12.75">
      <c r="A10" s="1">
        <v>8</v>
      </c>
      <c r="B10" s="3" t="s">
        <v>109</v>
      </c>
      <c r="C10" s="1"/>
      <c r="D10" s="7" t="s">
        <v>164</v>
      </c>
      <c r="E10" s="1"/>
      <c r="F10" s="1"/>
      <c r="G10" s="10">
        <v>7</v>
      </c>
      <c r="H10" s="1"/>
    </row>
    <row r="11" spans="1:8" ht="12.75">
      <c r="A11" s="1">
        <v>9</v>
      </c>
      <c r="B11" s="3" t="s">
        <v>136</v>
      </c>
      <c r="C11" s="1"/>
      <c r="D11" s="7"/>
      <c r="E11" s="1"/>
      <c r="F11" s="1"/>
      <c r="G11" s="10"/>
      <c r="H11" s="1"/>
    </row>
    <row r="12" spans="1:8" ht="12.75">
      <c r="A12" s="1">
        <v>10</v>
      </c>
      <c r="B12" s="3" t="s">
        <v>122</v>
      </c>
      <c r="C12" s="1"/>
      <c r="D12" s="7" t="s">
        <v>165</v>
      </c>
      <c r="E12" s="1"/>
      <c r="F12" s="1">
        <f>6+6+6</f>
        <v>18</v>
      </c>
      <c r="G12" s="10">
        <v>19</v>
      </c>
      <c r="H12" s="1"/>
    </row>
    <row r="13" spans="1:8" ht="25.5">
      <c r="A13" s="1">
        <v>11</v>
      </c>
      <c r="B13" s="3" t="s">
        <v>113</v>
      </c>
      <c r="C13" s="1"/>
      <c r="D13" s="16" t="s">
        <v>170</v>
      </c>
      <c r="E13" s="1">
        <v>10.11</v>
      </c>
      <c r="F13" s="1">
        <f>3+3+3+2+3+2+2+3+4</f>
        <v>25</v>
      </c>
      <c r="G13" s="10">
        <v>25</v>
      </c>
      <c r="H13" s="1"/>
    </row>
    <row r="14" spans="1:8" ht="12.75">
      <c r="A14" s="1">
        <v>12</v>
      </c>
      <c r="B14" s="4" t="s">
        <v>145</v>
      </c>
      <c r="C14" s="1">
        <v>3</v>
      </c>
      <c r="D14" s="7"/>
      <c r="E14" s="1"/>
      <c r="F14" s="1">
        <v>17</v>
      </c>
      <c r="G14" s="10">
        <v>17</v>
      </c>
      <c r="H14" s="1"/>
    </row>
    <row r="15" spans="1:8" ht="12.75">
      <c r="A15" s="1">
        <v>13</v>
      </c>
      <c r="B15" s="3" t="s">
        <v>115</v>
      </c>
      <c r="C15" s="1"/>
      <c r="D15" s="8" t="s">
        <v>166</v>
      </c>
      <c r="E15" s="1"/>
      <c r="F15" s="1">
        <f>9+8+7</f>
        <v>24</v>
      </c>
      <c r="G15" s="10">
        <v>26</v>
      </c>
      <c r="H15" s="1"/>
    </row>
    <row r="16" spans="1:8" ht="12.75">
      <c r="A16" s="1">
        <v>14</v>
      </c>
      <c r="B16" s="3" t="s">
        <v>132</v>
      </c>
      <c r="C16" s="1">
        <v>3</v>
      </c>
      <c r="D16" s="7"/>
      <c r="E16" s="1"/>
      <c r="F16" s="1"/>
      <c r="G16" s="10">
        <v>17</v>
      </c>
      <c r="H16" s="1"/>
    </row>
    <row r="17" spans="1:8" ht="25.5">
      <c r="A17" s="1">
        <v>15</v>
      </c>
      <c r="B17" s="3" t="s">
        <v>127</v>
      </c>
      <c r="C17" s="1"/>
      <c r="D17" s="8" t="s">
        <v>167</v>
      </c>
      <c r="E17" s="1">
        <v>10.11</v>
      </c>
      <c r="F17" s="1">
        <f>4+4+6+6+2</f>
        <v>22</v>
      </c>
      <c r="G17" s="10">
        <v>22</v>
      </c>
      <c r="H17" s="1"/>
    </row>
    <row r="18" spans="1:8" ht="12.75">
      <c r="A18" s="1">
        <v>16</v>
      </c>
      <c r="B18" s="4" t="s">
        <v>143</v>
      </c>
      <c r="C18" s="19" t="s">
        <v>168</v>
      </c>
      <c r="D18" s="7"/>
      <c r="E18" s="1"/>
      <c r="F18" s="1">
        <f>3*2+2*3+3*2</f>
        <v>18</v>
      </c>
      <c r="G18" s="10">
        <v>24</v>
      </c>
      <c r="H18" s="3" t="s">
        <v>187</v>
      </c>
    </row>
    <row r="19" spans="1:8" ht="25.5">
      <c r="A19" s="1">
        <v>17</v>
      </c>
      <c r="B19" s="3" t="s">
        <v>125</v>
      </c>
      <c r="C19" s="1"/>
      <c r="D19" s="8" t="s">
        <v>169</v>
      </c>
      <c r="E19" s="1">
        <v>10.11</v>
      </c>
      <c r="F19" s="1">
        <f>4+4+3+3+4+4</f>
        <v>22</v>
      </c>
      <c r="G19" s="10">
        <v>17</v>
      </c>
      <c r="H19" s="1"/>
    </row>
    <row r="20" spans="1:8" ht="12.75">
      <c r="A20" s="1">
        <v>18</v>
      </c>
      <c r="B20" s="3" t="s">
        <v>138</v>
      </c>
      <c r="C20" s="1"/>
      <c r="D20" s="15"/>
      <c r="E20" s="13"/>
      <c r="F20" s="13"/>
      <c r="G20" s="18">
        <v>18</v>
      </c>
      <c r="H20" s="1"/>
    </row>
    <row r="21" spans="1:8" ht="25.5">
      <c r="A21" s="1">
        <v>19</v>
      </c>
      <c r="B21" s="3" t="s">
        <v>118</v>
      </c>
      <c r="C21" s="1"/>
      <c r="D21" s="8" t="s">
        <v>171</v>
      </c>
      <c r="E21" s="1"/>
      <c r="F21" s="17">
        <f>3*3+3*2+3*2+2</f>
        <v>23</v>
      </c>
      <c r="G21" s="10">
        <v>18</v>
      </c>
      <c r="H21" s="1"/>
    </row>
    <row r="22" spans="1:8" ht="12.75">
      <c r="A22" s="1">
        <v>20</v>
      </c>
      <c r="B22" s="3" t="s">
        <v>137</v>
      </c>
      <c r="C22" s="1">
        <v>4</v>
      </c>
      <c r="D22" s="7"/>
      <c r="E22" s="1"/>
      <c r="F22" s="1">
        <v>18</v>
      </c>
      <c r="G22" s="10">
        <v>17</v>
      </c>
      <c r="H22" s="1"/>
    </row>
    <row r="23" spans="1:8" ht="12.75">
      <c r="A23" s="1">
        <v>21</v>
      </c>
      <c r="B23" s="3" t="s">
        <v>128</v>
      </c>
      <c r="C23" s="3" t="s">
        <v>172</v>
      </c>
      <c r="D23" s="8" t="s">
        <v>173</v>
      </c>
      <c r="E23" s="1"/>
      <c r="F23" s="1">
        <f>2+2+2+2+3+2+2+2</f>
        <v>17</v>
      </c>
      <c r="G23" s="10">
        <v>17</v>
      </c>
      <c r="H23" s="1"/>
    </row>
    <row r="24" spans="1:8" ht="25.5">
      <c r="A24" s="1">
        <v>22</v>
      </c>
      <c r="B24" s="3" t="s">
        <v>123</v>
      </c>
      <c r="C24" s="1"/>
      <c r="D24" s="8" t="s">
        <v>175</v>
      </c>
      <c r="E24" s="1">
        <v>10.11</v>
      </c>
      <c r="F24" s="17">
        <f>5+3+4+8+2+1</f>
        <v>23</v>
      </c>
      <c r="G24" s="10">
        <v>23</v>
      </c>
      <c r="H24" s="1"/>
    </row>
    <row r="25" spans="1:8" ht="25.5">
      <c r="A25" s="1">
        <v>23</v>
      </c>
      <c r="B25" s="3" t="s">
        <v>141</v>
      </c>
      <c r="C25" s="1"/>
      <c r="D25" s="8" t="s">
        <v>176</v>
      </c>
      <c r="E25" s="1">
        <v>10.11</v>
      </c>
      <c r="F25" s="17">
        <f>3+3+6+6+3+3</f>
        <v>24</v>
      </c>
      <c r="G25" s="10">
        <v>27</v>
      </c>
      <c r="H25" s="1"/>
    </row>
    <row r="26" spans="1:8" ht="25.5">
      <c r="A26" s="1">
        <v>24</v>
      </c>
      <c r="B26" s="3" t="s">
        <v>126</v>
      </c>
      <c r="C26" s="1"/>
      <c r="D26" s="8" t="s">
        <v>177</v>
      </c>
      <c r="E26" s="1">
        <v>10.11</v>
      </c>
      <c r="F26" s="17">
        <f>3+4+4+4+4+2</f>
        <v>21</v>
      </c>
      <c r="G26" s="10">
        <v>22</v>
      </c>
      <c r="H26" s="1"/>
    </row>
    <row r="27" spans="1:8" ht="12.75">
      <c r="A27" s="1">
        <v>25</v>
      </c>
      <c r="B27" s="3" t="s">
        <v>156</v>
      </c>
      <c r="C27" s="1">
        <v>2</v>
      </c>
      <c r="D27" s="7"/>
      <c r="E27" s="1"/>
      <c r="F27" s="1">
        <v>17</v>
      </c>
      <c r="G27" s="10">
        <v>17</v>
      </c>
      <c r="H27" s="1"/>
    </row>
    <row r="28" spans="1:8" ht="12.75">
      <c r="A28" s="1">
        <v>26</v>
      </c>
      <c r="B28" s="3" t="s">
        <v>114</v>
      </c>
      <c r="C28" s="1"/>
      <c r="D28" s="8" t="s">
        <v>178</v>
      </c>
      <c r="E28" s="1">
        <v>10</v>
      </c>
      <c r="F28" s="1">
        <f>9+5+9+5</f>
        <v>28</v>
      </c>
      <c r="G28" s="10">
        <v>21</v>
      </c>
      <c r="H28" s="1"/>
    </row>
    <row r="29" spans="1:8" ht="25.5">
      <c r="A29" s="1">
        <v>27</v>
      </c>
      <c r="B29" s="3" t="s">
        <v>130</v>
      </c>
      <c r="C29" s="1"/>
      <c r="D29" s="8" t="s">
        <v>179</v>
      </c>
      <c r="E29" s="1"/>
      <c r="F29" s="1">
        <f>4+6+4+2+2+4</f>
        <v>22</v>
      </c>
      <c r="G29" s="10">
        <v>22</v>
      </c>
      <c r="H29" s="1"/>
    </row>
    <row r="30" spans="1:8" ht="12.75">
      <c r="A30" s="1">
        <v>28</v>
      </c>
      <c r="B30" s="3" t="s">
        <v>144</v>
      </c>
      <c r="C30" s="1"/>
      <c r="D30" s="15"/>
      <c r="E30" s="13"/>
      <c r="F30" s="13"/>
      <c r="G30" s="18">
        <v>3</v>
      </c>
      <c r="H30" s="1"/>
    </row>
    <row r="31" spans="1:8" ht="12.75">
      <c r="A31" s="1">
        <v>29</v>
      </c>
      <c r="B31" s="3" t="s">
        <v>110</v>
      </c>
      <c r="C31" s="1">
        <v>4</v>
      </c>
      <c r="D31" s="7"/>
      <c r="E31" s="1"/>
      <c r="F31" s="1">
        <v>2</v>
      </c>
      <c r="G31" s="10">
        <v>2</v>
      </c>
      <c r="H31" s="1"/>
    </row>
    <row r="32" spans="1:8" ht="12.75">
      <c r="A32" s="1">
        <v>30</v>
      </c>
      <c r="B32" s="3" t="s">
        <v>133</v>
      </c>
      <c r="C32" s="1">
        <v>2</v>
      </c>
      <c r="D32" s="7"/>
      <c r="E32" s="1"/>
      <c r="F32" s="1">
        <v>17</v>
      </c>
      <c r="G32" s="10">
        <v>17</v>
      </c>
      <c r="H32" s="1"/>
    </row>
    <row r="33" spans="1:8" ht="12.75">
      <c r="A33" s="1">
        <v>31</v>
      </c>
      <c r="B33" s="3" t="s">
        <v>119</v>
      </c>
      <c r="C33" s="1"/>
      <c r="D33" s="8" t="s">
        <v>180</v>
      </c>
      <c r="E33" s="1">
        <v>10.11</v>
      </c>
      <c r="F33" s="17">
        <f>3*2+2+6+6</f>
        <v>20</v>
      </c>
      <c r="G33" s="10">
        <v>23</v>
      </c>
      <c r="H33" s="1"/>
    </row>
    <row r="34" spans="1:8" ht="12.75">
      <c r="A34" s="1">
        <v>32</v>
      </c>
      <c r="B34" s="3" t="s">
        <v>112</v>
      </c>
      <c r="C34" s="1"/>
      <c r="D34" s="8" t="s">
        <v>181</v>
      </c>
      <c r="E34" s="1"/>
      <c r="F34" s="1">
        <v>6</v>
      </c>
      <c r="G34" s="10">
        <v>6</v>
      </c>
      <c r="H34" s="1"/>
    </row>
    <row r="35" spans="1:8" ht="12.75">
      <c r="A35" s="1">
        <v>33</v>
      </c>
      <c r="B35" s="3" t="s">
        <v>155</v>
      </c>
      <c r="C35" s="1">
        <v>1</v>
      </c>
      <c r="D35" s="7"/>
      <c r="E35" s="1"/>
      <c r="F35" s="1">
        <v>17</v>
      </c>
      <c r="G35" s="10">
        <v>18</v>
      </c>
      <c r="H35" s="1"/>
    </row>
    <row r="36" spans="1:8" ht="12.75">
      <c r="A36" s="1">
        <v>34</v>
      </c>
      <c r="B36" s="3" t="s">
        <v>124</v>
      </c>
      <c r="C36" s="1"/>
      <c r="D36" s="8" t="s">
        <v>174</v>
      </c>
      <c r="E36" s="1">
        <v>10.11</v>
      </c>
      <c r="F36" s="3">
        <f>4+4+4+4+4</f>
        <v>20</v>
      </c>
      <c r="G36" s="10">
        <v>20</v>
      </c>
      <c r="H36" s="1"/>
    </row>
    <row r="37" spans="1:8" ht="12.75">
      <c r="A37" s="1">
        <v>35</v>
      </c>
      <c r="B37" s="3" t="s">
        <v>121</v>
      </c>
      <c r="C37" s="1"/>
      <c r="D37" s="7"/>
      <c r="E37" s="1"/>
      <c r="F37" s="1"/>
      <c r="G37" s="10" t="s">
        <v>158</v>
      </c>
      <c r="H37" s="1"/>
    </row>
    <row r="38" spans="1:8" ht="12.75">
      <c r="A38" s="1">
        <v>36</v>
      </c>
      <c r="B38" s="3" t="s">
        <v>139</v>
      </c>
      <c r="C38" s="1">
        <v>1</v>
      </c>
      <c r="D38" s="7">
        <v>2</v>
      </c>
      <c r="E38" s="1"/>
      <c r="F38" s="1">
        <f>17+2</f>
        <v>19</v>
      </c>
      <c r="G38" s="10">
        <v>2</v>
      </c>
      <c r="H38" s="1"/>
    </row>
    <row r="39" spans="1:8" ht="12.75">
      <c r="A39" s="1">
        <v>37</v>
      </c>
      <c r="B39" s="3" t="s">
        <v>116</v>
      </c>
      <c r="C39" s="1"/>
      <c r="D39" s="8" t="s">
        <v>182</v>
      </c>
      <c r="E39" s="1">
        <v>11</v>
      </c>
      <c r="F39" s="17">
        <f>7+9+5</f>
        <v>21</v>
      </c>
      <c r="G39" s="10">
        <v>23</v>
      </c>
      <c r="H39" s="1"/>
    </row>
    <row r="40" spans="1:8" ht="12.75">
      <c r="A40" s="1">
        <v>38</v>
      </c>
      <c r="B40" s="3" t="s">
        <v>129</v>
      </c>
      <c r="C40" s="3" t="s">
        <v>183</v>
      </c>
      <c r="D40" s="8" t="s">
        <v>184</v>
      </c>
      <c r="E40" s="1"/>
      <c r="F40" s="1">
        <f>4+4+3+3+3+2</f>
        <v>19</v>
      </c>
      <c r="G40" s="10">
        <v>15</v>
      </c>
      <c r="H40" s="1"/>
    </row>
    <row r="41" spans="1:8" ht="12.75">
      <c r="A41" s="1">
        <v>39</v>
      </c>
      <c r="B41" s="3" t="s">
        <v>131</v>
      </c>
      <c r="C41" s="1"/>
      <c r="D41" s="8" t="s">
        <v>185</v>
      </c>
      <c r="E41" s="1">
        <v>10.11</v>
      </c>
      <c r="F41" s="17">
        <f>3+3+3+6+6</f>
        <v>21</v>
      </c>
      <c r="G41" s="10" t="s">
        <v>157</v>
      </c>
      <c r="H41" s="1"/>
    </row>
    <row r="42" spans="1:8" ht="12.75">
      <c r="A42" s="1">
        <v>40</v>
      </c>
      <c r="B42" s="3" t="s">
        <v>111</v>
      </c>
      <c r="C42" s="1"/>
      <c r="D42" s="8" t="s">
        <v>186</v>
      </c>
      <c r="E42" s="1"/>
      <c r="F42" s="1">
        <f>2+2</f>
        <v>4</v>
      </c>
      <c r="G42" s="10">
        <v>12</v>
      </c>
      <c r="H42" s="1"/>
    </row>
    <row r="43" spans="1:8" ht="25.5">
      <c r="A43" s="1">
        <v>41</v>
      </c>
      <c r="B43" s="12" t="s">
        <v>159</v>
      </c>
      <c r="C43" s="3" t="s">
        <v>189</v>
      </c>
      <c r="D43" s="7" t="s">
        <v>188</v>
      </c>
      <c r="E43" s="1"/>
      <c r="F43" s="1">
        <f>4+6+6+3+6</f>
        <v>25</v>
      </c>
      <c r="G43" s="10">
        <v>31</v>
      </c>
      <c r="H43" s="1"/>
    </row>
    <row r="44" spans="1:8" ht="12.75">
      <c r="A44" s="1"/>
      <c r="B44" s="1"/>
      <c r="C44" s="1"/>
      <c r="D44" s="1"/>
      <c r="E44" s="1"/>
      <c r="F44" s="1"/>
      <c r="G44" s="10"/>
      <c r="H44" s="1"/>
    </row>
    <row r="45" spans="1:8" ht="12.75">
      <c r="A45" s="1"/>
      <c r="B45" s="3" t="s">
        <v>190</v>
      </c>
      <c r="C45" s="1"/>
      <c r="D45" s="1"/>
      <c r="E45" s="1"/>
      <c r="F45" s="1"/>
      <c r="G45" s="10"/>
      <c r="H45" s="1"/>
    </row>
    <row r="46" spans="1:8" ht="25.5">
      <c r="A46" s="1"/>
      <c r="B46" s="3" t="s">
        <v>191</v>
      </c>
      <c r="C46" s="8" t="s">
        <v>192</v>
      </c>
      <c r="D46" s="1"/>
      <c r="E46" s="1"/>
      <c r="F46" s="1">
        <f>4+4+4+6</f>
        <v>18</v>
      </c>
      <c r="G46" s="10"/>
      <c r="H46" s="1"/>
    </row>
    <row r="47" spans="1:8" ht="25.5">
      <c r="A47" s="1"/>
      <c r="B47" s="3" t="s">
        <v>193</v>
      </c>
      <c r="C47" s="8" t="s">
        <v>194</v>
      </c>
      <c r="D47" s="1"/>
      <c r="E47" s="1"/>
      <c r="F47" s="1">
        <f>6+6+6+3+3+3+3</f>
        <v>30</v>
      </c>
      <c r="G47" s="10">
        <f>SUM(G3:G46)</f>
        <v>672</v>
      </c>
      <c r="H47" s="1"/>
    </row>
    <row r="48" spans="3:8" ht="12.75">
      <c r="C48" s="14"/>
      <c r="F48">
        <f>SUM(F3:F47)</f>
        <v>699</v>
      </c>
      <c r="H4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C2" sqref="C2:R37"/>
    </sheetView>
  </sheetViews>
  <sheetFormatPr defaultColWidth="9.140625" defaultRowHeight="12.75"/>
  <cols>
    <col min="1" max="1" width="4.7109375" style="0" customWidth="1"/>
    <col min="2" max="2" width="34.28125" style="0" customWidth="1"/>
    <col min="3" max="10" width="5.00390625" style="0" customWidth="1"/>
    <col min="11" max="13" width="5.57421875" style="0" customWidth="1"/>
    <col min="14" max="16" width="5.00390625" style="0" customWidth="1"/>
    <col min="17" max="17" width="11.57421875" style="0" customWidth="1"/>
  </cols>
  <sheetData>
    <row r="1" spans="2:17" ht="12.75">
      <c r="B1" s="79" t="s">
        <v>149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12.75">
      <c r="A2" s="1"/>
      <c r="B2" s="1" t="s">
        <v>108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>
        <v>1</v>
      </c>
      <c r="B3" s="1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>
        <v>2</v>
      </c>
      <c r="B4" s="1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>
        <v>3</v>
      </c>
      <c r="B5" s="2" t="s">
        <v>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>
        <v>4</v>
      </c>
      <c r="B6" s="2" t="s">
        <v>59</v>
      </c>
      <c r="C6" s="2"/>
      <c r="D6" s="2"/>
      <c r="E6" s="2"/>
      <c r="F6" s="2"/>
      <c r="G6" s="2"/>
      <c r="H6" s="2"/>
      <c r="I6" s="2"/>
      <c r="J6" s="2"/>
      <c r="K6" s="2"/>
      <c r="L6" s="1"/>
      <c r="M6" s="2"/>
      <c r="N6" s="2"/>
      <c r="O6" s="2"/>
      <c r="P6" s="1"/>
      <c r="Q6" s="1"/>
      <c r="R6" s="1"/>
    </row>
    <row r="7" spans="1:18" ht="12.75">
      <c r="A7" s="1">
        <v>5</v>
      </c>
      <c r="B7" s="20" t="s">
        <v>24</v>
      </c>
      <c r="C7" s="2"/>
      <c r="D7" s="2"/>
      <c r="E7" s="2"/>
      <c r="F7" s="2"/>
      <c r="G7" s="2"/>
      <c r="H7" s="2"/>
      <c r="I7" s="2"/>
      <c r="J7" s="2"/>
      <c r="K7" s="2"/>
      <c r="L7" s="1"/>
      <c r="M7" s="2"/>
      <c r="N7" s="2"/>
      <c r="O7" s="2"/>
      <c r="P7" s="1"/>
      <c r="Q7" s="1"/>
      <c r="R7" s="1"/>
    </row>
    <row r="8" spans="1:18" ht="12.75">
      <c r="A8" s="1">
        <v>6</v>
      </c>
      <c r="B8" s="1" t="s">
        <v>49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>
        <v>7</v>
      </c>
      <c r="B9" s="20" t="s">
        <v>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>
        <v>8</v>
      </c>
      <c r="B10" s="1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>
        <v>9</v>
      </c>
      <c r="B11" s="2" t="s">
        <v>58</v>
      </c>
      <c r="C11" s="2"/>
      <c r="D11" s="2"/>
      <c r="E11" s="2"/>
      <c r="F11" s="2"/>
      <c r="G11" s="2"/>
      <c r="H11" s="2"/>
      <c r="I11" s="2"/>
      <c r="J11" s="2"/>
      <c r="K11" s="2"/>
      <c r="L11" s="1"/>
      <c r="M11" s="2"/>
      <c r="N11" s="2"/>
      <c r="O11" s="2"/>
      <c r="P11" s="1"/>
      <c r="Q11" s="1"/>
      <c r="R11" s="1"/>
    </row>
    <row r="12" spans="1:18" ht="12.75">
      <c r="A12" s="1">
        <v>10</v>
      </c>
      <c r="B12" s="1" t="s">
        <v>30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>
        <v>11</v>
      </c>
      <c r="B13" s="1" t="s">
        <v>45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>
        <v>12</v>
      </c>
      <c r="B14" s="1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>
        <v>13</v>
      </c>
      <c r="B15" s="1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>
        <v>14</v>
      </c>
      <c r="B16" s="1" t="s">
        <v>54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>
        <v>15</v>
      </c>
      <c r="B17" s="1" t="s">
        <v>51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>
        <v>17</v>
      </c>
      <c r="B19" s="1" t="s">
        <v>50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>
        <v>18</v>
      </c>
      <c r="B20" s="1" t="s">
        <v>41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>
        <v>19</v>
      </c>
      <c r="B21" s="1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>
        <v>20</v>
      </c>
      <c r="B22" s="1" t="s">
        <v>53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>
        <v>21</v>
      </c>
      <c r="B23" s="1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>
        <v>22</v>
      </c>
      <c r="B24" s="1" t="s">
        <v>48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>
        <v>23</v>
      </c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>
        <v>24</v>
      </c>
      <c r="B26" s="1" t="s">
        <v>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>
        <v>25</v>
      </c>
      <c r="B27" s="1" t="s">
        <v>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>
        <v>26</v>
      </c>
      <c r="B28" s="1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>
        <v>27</v>
      </c>
      <c r="B29" s="1" t="s">
        <v>33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>
        <v>29</v>
      </c>
      <c r="B31" s="1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>
        <v>30</v>
      </c>
      <c r="B32" s="1" t="s">
        <v>52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>
        <v>31</v>
      </c>
      <c r="B33" s="1" t="s">
        <v>31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>
        <v>32</v>
      </c>
      <c r="B34" s="1" t="s">
        <v>42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>
        <v>33</v>
      </c>
      <c r="B35" s="1" t="s">
        <v>44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>
        <v>34</v>
      </c>
      <c r="B36" s="2" t="s">
        <v>147</v>
      </c>
      <c r="C36" s="2"/>
      <c r="D36" s="2"/>
      <c r="E36" s="2"/>
      <c r="F36" s="2"/>
      <c r="G36" s="2"/>
      <c r="H36" s="2"/>
      <c r="I36" s="2"/>
      <c r="J36" s="2"/>
      <c r="K36" s="2"/>
      <c r="L36" s="1"/>
      <c r="M36" s="2"/>
      <c r="N36" s="2"/>
      <c r="O36" s="2"/>
      <c r="P36" s="1"/>
      <c r="Q36" s="1"/>
      <c r="R36" s="1"/>
    </row>
    <row r="37" spans="1:18" ht="12.75">
      <c r="A37" s="1"/>
      <c r="B37" s="11" t="s">
        <v>148</v>
      </c>
      <c r="C37" s="11"/>
      <c r="D37" s="11"/>
      <c r="E37" s="11"/>
      <c r="F37" s="11"/>
      <c r="G37" s="11"/>
      <c r="H37" s="11"/>
      <c r="I37" s="11"/>
      <c r="J37" s="11"/>
      <c r="K37" s="11"/>
      <c r="L37" s="1"/>
      <c r="M37" s="11"/>
      <c r="N37" s="11"/>
      <c r="O37" s="11"/>
      <c r="P37" s="1"/>
      <c r="Q37" s="1"/>
      <c r="R37" s="11"/>
    </row>
  </sheetData>
  <sheetProtection/>
  <mergeCells count="1">
    <mergeCell ref="B1:Q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PageLayoutView="0" workbookViewId="0" topLeftCell="C1">
      <pane xSplit="7" ySplit="18" topLeftCell="J19" activePane="bottomRight" state="frozen"/>
      <selection pane="topLeft" activeCell="C1" sqref="C1"/>
      <selection pane="topRight" activeCell="J1" sqref="J1"/>
      <selection pane="bottomLeft" activeCell="C19" sqref="C19"/>
      <selection pane="bottomRight" activeCell="H8" sqref="H8"/>
    </sheetView>
  </sheetViews>
  <sheetFormatPr defaultColWidth="9.140625" defaultRowHeight="12.75"/>
  <cols>
    <col min="1" max="1" width="9.28125" style="0" hidden="1" customWidth="1"/>
    <col min="2" max="2" width="0" style="0" hidden="1" customWidth="1"/>
    <col min="3" max="3" width="0.13671875" style="0" customWidth="1"/>
    <col min="4" max="4" width="30.28125" style="0" customWidth="1"/>
    <col min="5" max="5" width="10.140625" style="0" customWidth="1"/>
    <col min="8" max="8" width="11.8515625" style="0" customWidth="1"/>
    <col min="10" max="10" width="9.7109375" style="0" customWidth="1"/>
    <col min="15" max="15" width="10.140625" style="0" bestFit="1" customWidth="1"/>
    <col min="24" max="24" width="13.140625" style="0" customWidth="1"/>
    <col min="25" max="25" width="9.140625" style="5" customWidth="1"/>
  </cols>
  <sheetData>
    <row r="1" spans="1:33" ht="15.75">
      <c r="A1" s="6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203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22</v>
      </c>
      <c r="N1" s="21" t="s">
        <v>19</v>
      </c>
      <c r="O1" s="49" t="s">
        <v>21</v>
      </c>
      <c r="P1" s="22" t="s">
        <v>20</v>
      </c>
      <c r="Q1" s="22" t="s">
        <v>23</v>
      </c>
      <c r="R1" s="21" t="s">
        <v>11</v>
      </c>
      <c r="S1" s="21" t="s">
        <v>12</v>
      </c>
      <c r="T1" s="21"/>
      <c r="U1" s="21" t="s">
        <v>13</v>
      </c>
      <c r="V1" s="21" t="s">
        <v>14</v>
      </c>
      <c r="W1" s="21" t="s">
        <v>15</v>
      </c>
      <c r="X1" s="21" t="s">
        <v>16</v>
      </c>
      <c r="Y1" s="21" t="s">
        <v>17</v>
      </c>
      <c r="Z1" s="21" t="s">
        <v>18</v>
      </c>
      <c r="AA1" s="21" t="s">
        <v>16</v>
      </c>
      <c r="AB1" s="21" t="s">
        <v>17</v>
      </c>
      <c r="AC1" s="21" t="s">
        <v>18</v>
      </c>
      <c r="AD1" s="21" t="s">
        <v>16</v>
      </c>
      <c r="AE1" s="21" t="s">
        <v>17</v>
      </c>
      <c r="AF1" s="21" t="s">
        <v>18</v>
      </c>
      <c r="AG1" s="23"/>
    </row>
    <row r="2" spans="1:33" ht="15.75">
      <c r="A2" s="1"/>
      <c r="B2" s="23">
        <v>30007</v>
      </c>
      <c r="C2" s="23" t="s">
        <v>60</v>
      </c>
      <c r="D2" s="23" t="s">
        <v>204</v>
      </c>
      <c r="E2" s="24">
        <v>25893</v>
      </c>
      <c r="F2" s="25" t="s">
        <v>61</v>
      </c>
      <c r="G2" s="25" t="s">
        <v>205</v>
      </c>
      <c r="H2" s="25" t="s">
        <v>63</v>
      </c>
      <c r="I2" s="45" t="s">
        <v>67</v>
      </c>
      <c r="J2" s="46">
        <v>2012</v>
      </c>
      <c r="K2" s="25">
        <v>25</v>
      </c>
      <c r="L2" s="25" t="s">
        <v>219</v>
      </c>
      <c r="M2" s="46">
        <v>2010</v>
      </c>
      <c r="N2" s="46">
        <v>2011</v>
      </c>
      <c r="P2" s="46">
        <v>2011</v>
      </c>
      <c r="Q2" s="23"/>
      <c r="R2" s="23"/>
      <c r="S2" s="23"/>
      <c r="T2" s="23"/>
      <c r="U2" s="23"/>
      <c r="V2" s="23"/>
      <c r="W2" s="23"/>
      <c r="X2" s="23" t="s">
        <v>87</v>
      </c>
      <c r="Y2" s="23">
        <v>0</v>
      </c>
      <c r="Z2" s="26"/>
      <c r="AA2" s="26" t="s">
        <v>89</v>
      </c>
      <c r="AB2" s="26">
        <v>1</v>
      </c>
      <c r="AC2" s="26">
        <v>6</v>
      </c>
      <c r="AD2" s="23"/>
      <c r="AE2" s="23">
        <v>0</v>
      </c>
      <c r="AF2" s="23">
        <v>2</v>
      </c>
      <c r="AG2" s="23"/>
    </row>
    <row r="3" spans="1:33" ht="15.75">
      <c r="A3" s="1"/>
      <c r="B3" s="23">
        <v>30007</v>
      </c>
      <c r="C3" s="23" t="s">
        <v>60</v>
      </c>
      <c r="D3" s="23" t="s">
        <v>25</v>
      </c>
      <c r="E3" s="24">
        <v>22459</v>
      </c>
      <c r="F3" s="25" t="s">
        <v>61</v>
      </c>
      <c r="G3" s="25" t="s">
        <v>205</v>
      </c>
      <c r="H3" s="25" t="s">
        <v>64</v>
      </c>
      <c r="I3" s="45">
        <v>1</v>
      </c>
      <c r="J3" s="46">
        <v>2014</v>
      </c>
      <c r="K3" s="25">
        <v>33</v>
      </c>
      <c r="L3" s="25" t="s">
        <v>79</v>
      </c>
      <c r="M3" s="46">
        <v>2014</v>
      </c>
      <c r="N3" s="46">
        <v>2012</v>
      </c>
      <c r="P3" s="46">
        <v>2011</v>
      </c>
      <c r="Q3" s="23"/>
      <c r="R3" s="23"/>
      <c r="S3" s="23"/>
      <c r="T3" s="25"/>
      <c r="U3" s="25"/>
      <c r="V3" s="23" t="s">
        <v>90</v>
      </c>
      <c r="W3" s="23"/>
      <c r="X3" s="23" t="s">
        <v>229</v>
      </c>
      <c r="Y3" s="23">
        <v>3</v>
      </c>
      <c r="Z3" s="26">
        <v>2</v>
      </c>
      <c r="AA3" s="26" t="s">
        <v>200</v>
      </c>
      <c r="AB3" s="26">
        <v>2</v>
      </c>
      <c r="AC3" s="26">
        <v>12</v>
      </c>
      <c r="AD3" s="23" t="s">
        <v>201</v>
      </c>
      <c r="AE3" s="23">
        <v>4</v>
      </c>
      <c r="AF3" s="23">
        <v>2</v>
      </c>
      <c r="AG3" s="23"/>
    </row>
    <row r="4" spans="1:33" ht="15.75">
      <c r="A4" s="1"/>
      <c r="B4" s="23">
        <v>30007</v>
      </c>
      <c r="C4" s="23" t="s">
        <v>60</v>
      </c>
      <c r="D4" s="23" t="s">
        <v>27</v>
      </c>
      <c r="E4" s="24">
        <v>23196</v>
      </c>
      <c r="F4" s="25" t="s">
        <v>61</v>
      </c>
      <c r="G4" s="25" t="s">
        <v>215</v>
      </c>
      <c r="H4" s="25" t="s">
        <v>66</v>
      </c>
      <c r="I4" s="45" t="s">
        <v>67</v>
      </c>
      <c r="J4" s="46">
        <v>2015</v>
      </c>
      <c r="K4" s="25">
        <v>29</v>
      </c>
      <c r="L4" s="25" t="s">
        <v>80</v>
      </c>
      <c r="M4" s="46">
        <v>2015</v>
      </c>
      <c r="N4" s="46">
        <v>2011</v>
      </c>
      <c r="P4" s="46">
        <v>2011</v>
      </c>
      <c r="Q4" s="23"/>
      <c r="R4" s="23"/>
      <c r="S4" s="23"/>
      <c r="T4" s="25"/>
      <c r="U4" s="25"/>
      <c r="V4" s="23"/>
      <c r="W4" s="23"/>
      <c r="X4" s="23" t="s">
        <v>228</v>
      </c>
      <c r="Y4" s="23">
        <v>15</v>
      </c>
      <c r="Z4" s="26"/>
      <c r="AA4" s="26" t="s">
        <v>101</v>
      </c>
      <c r="AB4" s="26">
        <v>29</v>
      </c>
      <c r="AC4" s="26">
        <v>8</v>
      </c>
      <c r="AD4" s="23"/>
      <c r="AE4" s="23"/>
      <c r="AF4" s="23"/>
      <c r="AG4" s="23"/>
    </row>
    <row r="5" spans="1:33" ht="15.75">
      <c r="A5" s="1"/>
      <c r="B5" s="23">
        <v>30007</v>
      </c>
      <c r="C5" s="23" t="s">
        <v>60</v>
      </c>
      <c r="D5" s="23" t="s">
        <v>28</v>
      </c>
      <c r="E5" s="24">
        <v>24359</v>
      </c>
      <c r="F5" s="25" t="s">
        <v>61</v>
      </c>
      <c r="G5" s="25" t="s">
        <v>205</v>
      </c>
      <c r="H5" s="25" t="s">
        <v>209</v>
      </c>
      <c r="I5" s="45">
        <v>1</v>
      </c>
      <c r="J5" s="46">
        <v>2014</v>
      </c>
      <c r="K5" s="25">
        <v>27</v>
      </c>
      <c r="L5" s="25" t="s">
        <v>105</v>
      </c>
      <c r="M5" s="46">
        <v>2014</v>
      </c>
      <c r="N5" s="50">
        <v>2012</v>
      </c>
      <c r="P5" s="46">
        <v>2011</v>
      </c>
      <c r="Q5" s="23"/>
      <c r="R5" s="23"/>
      <c r="S5" s="23"/>
      <c r="T5" s="25"/>
      <c r="U5" s="25">
        <v>10</v>
      </c>
      <c r="V5" s="23"/>
      <c r="W5" s="23"/>
      <c r="X5" s="55" t="s">
        <v>227</v>
      </c>
      <c r="Y5" s="23">
        <v>2</v>
      </c>
      <c r="Z5" s="26"/>
      <c r="AA5" s="26" t="s">
        <v>92</v>
      </c>
      <c r="AB5" s="26">
        <v>27</v>
      </c>
      <c r="AC5" s="26">
        <v>13</v>
      </c>
      <c r="AD5" s="23"/>
      <c r="AE5" s="26"/>
      <c r="AF5" s="23"/>
      <c r="AG5" s="23"/>
    </row>
    <row r="6" spans="1:33" ht="15.75">
      <c r="A6" s="1"/>
      <c r="B6" s="23">
        <v>30007</v>
      </c>
      <c r="C6" s="23" t="s">
        <v>60</v>
      </c>
      <c r="D6" s="23" t="s">
        <v>29</v>
      </c>
      <c r="E6" s="24">
        <v>21275</v>
      </c>
      <c r="F6" s="25" t="s">
        <v>61</v>
      </c>
      <c r="G6" s="25" t="s">
        <v>205</v>
      </c>
      <c r="H6" s="25" t="s">
        <v>64</v>
      </c>
      <c r="I6" s="45" t="s">
        <v>67</v>
      </c>
      <c r="J6" s="46">
        <v>2012</v>
      </c>
      <c r="K6" s="25">
        <v>35</v>
      </c>
      <c r="L6" s="25" t="s">
        <v>81</v>
      </c>
      <c r="M6" s="46">
        <v>2012</v>
      </c>
      <c r="N6" s="50">
        <v>2013</v>
      </c>
      <c r="O6" s="54">
        <v>2015</v>
      </c>
      <c r="P6" s="46">
        <v>2013</v>
      </c>
      <c r="Q6" s="23"/>
      <c r="R6" s="23"/>
      <c r="S6" s="23"/>
      <c r="T6" s="25"/>
      <c r="U6" s="25">
        <v>15</v>
      </c>
      <c r="V6" s="23" t="s">
        <v>93</v>
      </c>
      <c r="W6" s="23"/>
      <c r="X6" s="23" t="s">
        <v>64</v>
      </c>
      <c r="Y6" s="23">
        <v>36</v>
      </c>
      <c r="Z6" s="26">
        <v>26</v>
      </c>
      <c r="AA6" s="26"/>
      <c r="AB6" s="26"/>
      <c r="AC6" s="26"/>
      <c r="AD6" s="23"/>
      <c r="AE6" s="23"/>
      <c r="AF6" s="23"/>
      <c r="AG6" s="23"/>
    </row>
    <row r="7" spans="1:33" ht="15.75">
      <c r="A7" s="1"/>
      <c r="B7" s="23">
        <v>30007</v>
      </c>
      <c r="C7" s="23" t="s">
        <v>60</v>
      </c>
      <c r="D7" s="23" t="s">
        <v>30</v>
      </c>
      <c r="E7" s="24">
        <v>21780</v>
      </c>
      <c r="F7" s="25" t="s">
        <v>61</v>
      </c>
      <c r="G7" s="25" t="s">
        <v>205</v>
      </c>
      <c r="H7" s="25" t="s">
        <v>64</v>
      </c>
      <c r="I7" s="45" t="s">
        <v>67</v>
      </c>
      <c r="J7" s="46">
        <v>2014</v>
      </c>
      <c r="K7" s="25">
        <v>35</v>
      </c>
      <c r="L7" s="25" t="s">
        <v>79</v>
      </c>
      <c r="M7" s="46">
        <v>2014</v>
      </c>
      <c r="N7" s="50">
        <v>2013</v>
      </c>
      <c r="O7" s="46">
        <v>2010</v>
      </c>
      <c r="P7" s="46">
        <v>2011</v>
      </c>
      <c r="Q7" s="23"/>
      <c r="R7" s="23"/>
      <c r="S7" s="23"/>
      <c r="T7" s="25"/>
      <c r="U7" s="25">
        <v>7</v>
      </c>
      <c r="V7" s="23" t="s">
        <v>94</v>
      </c>
      <c r="W7" s="23"/>
      <c r="X7" s="23" t="s">
        <v>64</v>
      </c>
      <c r="Y7" s="23">
        <v>36</v>
      </c>
      <c r="Z7" s="26">
        <v>25</v>
      </c>
      <c r="AA7" s="26"/>
      <c r="AB7" s="26"/>
      <c r="AC7" s="26"/>
      <c r="AD7" s="23"/>
      <c r="AE7" s="23"/>
      <c r="AF7" s="23"/>
      <c r="AG7" s="23"/>
    </row>
    <row r="8" spans="1:33" ht="15.75">
      <c r="A8" s="1"/>
      <c r="B8" s="23">
        <v>30007</v>
      </c>
      <c r="C8" s="23" t="s">
        <v>60</v>
      </c>
      <c r="D8" s="23" t="s">
        <v>31</v>
      </c>
      <c r="E8" s="24">
        <v>23412</v>
      </c>
      <c r="F8" s="25" t="s">
        <v>61</v>
      </c>
      <c r="G8" s="25" t="s">
        <v>205</v>
      </c>
      <c r="H8" s="25" t="s">
        <v>64</v>
      </c>
      <c r="I8" s="45" t="s">
        <v>67</v>
      </c>
      <c r="J8" s="46">
        <v>2013</v>
      </c>
      <c r="K8" s="25">
        <v>30</v>
      </c>
      <c r="L8" s="25" t="s">
        <v>79</v>
      </c>
      <c r="M8" s="46">
        <v>2013</v>
      </c>
      <c r="N8" s="50">
        <v>2012</v>
      </c>
      <c r="O8" s="46">
        <v>2010</v>
      </c>
      <c r="P8" s="46">
        <v>2013</v>
      </c>
      <c r="Q8" s="23"/>
      <c r="R8" s="23"/>
      <c r="S8" s="23"/>
      <c r="T8" s="25"/>
      <c r="U8" s="25">
        <v>17</v>
      </c>
      <c r="V8" s="23" t="s">
        <v>95</v>
      </c>
      <c r="W8" s="23"/>
      <c r="X8" s="23" t="s">
        <v>64</v>
      </c>
      <c r="Y8" s="23">
        <v>31</v>
      </c>
      <c r="Z8" s="26">
        <v>29</v>
      </c>
      <c r="AA8" s="26"/>
      <c r="AB8" s="26"/>
      <c r="AC8" s="26"/>
      <c r="AD8" s="23"/>
      <c r="AE8" s="23"/>
      <c r="AF8" s="23"/>
      <c r="AG8" s="23"/>
    </row>
    <row r="9" spans="1:33" ht="15.75">
      <c r="A9" s="1"/>
      <c r="B9" s="23">
        <v>30007</v>
      </c>
      <c r="C9" s="23" t="s">
        <v>60</v>
      </c>
      <c r="D9" s="23" t="s">
        <v>32</v>
      </c>
      <c r="E9" s="24">
        <v>22024</v>
      </c>
      <c r="F9" s="25" t="s">
        <v>61</v>
      </c>
      <c r="G9" s="25" t="s">
        <v>205</v>
      </c>
      <c r="H9" s="25" t="s">
        <v>64</v>
      </c>
      <c r="I9" s="45" t="s">
        <v>67</v>
      </c>
      <c r="J9" s="46">
        <v>2013</v>
      </c>
      <c r="K9" s="25">
        <v>34</v>
      </c>
      <c r="L9" s="25" t="s">
        <v>79</v>
      </c>
      <c r="M9" s="46">
        <v>2013</v>
      </c>
      <c r="N9" s="50">
        <v>2012</v>
      </c>
      <c r="O9" s="46">
        <v>2010</v>
      </c>
      <c r="P9" s="46">
        <v>2011</v>
      </c>
      <c r="Q9" s="23"/>
      <c r="R9" s="23"/>
      <c r="S9" s="23"/>
      <c r="T9" s="25"/>
      <c r="U9" s="25">
        <v>15</v>
      </c>
      <c r="V9" s="23"/>
      <c r="W9" s="23"/>
      <c r="X9" s="23" t="s">
        <v>64</v>
      </c>
      <c r="Y9" s="23">
        <v>35</v>
      </c>
      <c r="Z9" s="26">
        <v>29</v>
      </c>
      <c r="AA9" s="26"/>
      <c r="AB9" s="26"/>
      <c r="AC9" s="26"/>
      <c r="AD9" s="23"/>
      <c r="AE9" s="23"/>
      <c r="AF9" s="23"/>
      <c r="AG9" s="23"/>
    </row>
    <row r="10" spans="1:33" ht="15.75">
      <c r="A10" s="1"/>
      <c r="B10" s="23">
        <v>30007</v>
      </c>
      <c r="C10" s="23" t="s">
        <v>60</v>
      </c>
      <c r="D10" s="23" t="s">
        <v>195</v>
      </c>
      <c r="E10" s="24">
        <v>21621</v>
      </c>
      <c r="F10" s="25" t="s">
        <v>61</v>
      </c>
      <c r="G10" s="25" t="s">
        <v>205</v>
      </c>
      <c r="H10" s="25" t="s">
        <v>68</v>
      </c>
      <c r="I10" s="45">
        <v>1</v>
      </c>
      <c r="J10" s="46">
        <v>2012</v>
      </c>
      <c r="K10" s="25">
        <v>24</v>
      </c>
      <c r="L10" s="25"/>
      <c r="M10" s="46"/>
      <c r="N10" s="46">
        <v>2015</v>
      </c>
      <c r="O10" s="46"/>
      <c r="P10" s="46"/>
      <c r="Q10" s="23"/>
      <c r="R10" s="23"/>
      <c r="S10" s="23"/>
      <c r="T10" s="25"/>
      <c r="U10" s="25">
        <v>2</v>
      </c>
      <c r="V10" s="23"/>
      <c r="W10" s="23" t="s">
        <v>96</v>
      </c>
      <c r="X10" s="23" t="s">
        <v>68</v>
      </c>
      <c r="Y10" s="35">
        <v>24</v>
      </c>
      <c r="Z10" s="56">
        <v>30</v>
      </c>
      <c r="AA10" s="26"/>
      <c r="AB10" s="26"/>
      <c r="AC10" s="26"/>
      <c r="AD10" s="23"/>
      <c r="AE10" s="23"/>
      <c r="AF10" s="23"/>
      <c r="AG10" s="23"/>
    </row>
    <row r="11" spans="1:33" ht="15.75">
      <c r="A11" s="1"/>
      <c r="B11" s="23">
        <v>30007</v>
      </c>
      <c r="C11" s="23" t="s">
        <v>60</v>
      </c>
      <c r="D11" s="23" t="s">
        <v>33</v>
      </c>
      <c r="E11" s="24">
        <v>30875</v>
      </c>
      <c r="F11" s="25" t="s">
        <v>61</v>
      </c>
      <c r="G11" s="25" t="s">
        <v>205</v>
      </c>
      <c r="H11" s="25" t="s">
        <v>68</v>
      </c>
      <c r="I11" s="45">
        <v>1</v>
      </c>
      <c r="J11" s="46">
        <v>2013</v>
      </c>
      <c r="K11" s="25">
        <v>9</v>
      </c>
      <c r="L11" s="25" t="s">
        <v>105</v>
      </c>
      <c r="M11" s="46">
        <v>2013</v>
      </c>
      <c r="N11" s="46">
        <v>2012</v>
      </c>
      <c r="O11" s="50">
        <v>2010</v>
      </c>
      <c r="P11" s="46">
        <v>2011</v>
      </c>
      <c r="Q11" s="23"/>
      <c r="R11" s="23"/>
      <c r="S11" s="23"/>
      <c r="T11" s="25"/>
      <c r="U11" s="25">
        <v>4</v>
      </c>
      <c r="V11" s="23"/>
      <c r="W11" s="23"/>
      <c r="X11" s="23" t="s">
        <v>68</v>
      </c>
      <c r="Y11" s="23">
        <v>10</v>
      </c>
      <c r="Z11" s="26">
        <v>0</v>
      </c>
      <c r="AA11" s="26"/>
      <c r="AB11" s="26"/>
      <c r="AC11" s="26"/>
      <c r="AD11" s="23"/>
      <c r="AE11" s="23"/>
      <c r="AF11" s="23"/>
      <c r="AG11" s="23"/>
    </row>
    <row r="12" spans="1:33" ht="15.75">
      <c r="A12" s="1"/>
      <c r="B12" s="23">
        <v>30007</v>
      </c>
      <c r="C12" s="23" t="s">
        <v>60</v>
      </c>
      <c r="D12" s="23" t="s">
        <v>34</v>
      </c>
      <c r="E12" s="24">
        <v>22864</v>
      </c>
      <c r="F12" s="25" t="s">
        <v>61</v>
      </c>
      <c r="G12" s="25" t="s">
        <v>205</v>
      </c>
      <c r="H12" s="25" t="s">
        <v>62</v>
      </c>
      <c r="I12" s="45" t="s">
        <v>67</v>
      </c>
      <c r="J12" s="46">
        <v>2015</v>
      </c>
      <c r="K12" s="25">
        <v>31</v>
      </c>
      <c r="L12" s="25" t="s">
        <v>79</v>
      </c>
      <c r="M12" s="46">
        <v>2015</v>
      </c>
      <c r="N12" s="46"/>
      <c r="O12" s="50">
        <v>20152016</v>
      </c>
      <c r="P12" s="46">
        <v>2011</v>
      </c>
      <c r="Q12" s="23"/>
      <c r="R12" s="23"/>
      <c r="S12" s="23"/>
      <c r="T12" s="25"/>
      <c r="U12" s="25">
        <v>25</v>
      </c>
      <c r="V12" s="23"/>
      <c r="W12" s="23"/>
      <c r="X12" s="23" t="s">
        <v>62</v>
      </c>
      <c r="Y12" s="23">
        <v>32</v>
      </c>
      <c r="Z12" s="26">
        <v>21</v>
      </c>
      <c r="AA12" s="29"/>
      <c r="AB12" s="29"/>
      <c r="AC12" s="29"/>
      <c r="AD12" s="23"/>
      <c r="AE12" s="23"/>
      <c r="AF12" s="23"/>
      <c r="AG12" s="23"/>
    </row>
    <row r="13" spans="1:33" ht="15.75">
      <c r="A13" s="1"/>
      <c r="B13" s="23">
        <v>30007</v>
      </c>
      <c r="C13" s="23" t="s">
        <v>60</v>
      </c>
      <c r="D13" s="23" t="s">
        <v>35</v>
      </c>
      <c r="E13" s="24">
        <v>21224</v>
      </c>
      <c r="F13" s="25" t="s">
        <v>61</v>
      </c>
      <c r="G13" s="25" t="s">
        <v>205</v>
      </c>
      <c r="H13" s="25" t="s">
        <v>62</v>
      </c>
      <c r="I13" s="45">
        <v>1</v>
      </c>
      <c r="J13" s="46">
        <v>2013</v>
      </c>
      <c r="K13" s="25">
        <v>36</v>
      </c>
      <c r="L13" s="25" t="s">
        <v>106</v>
      </c>
      <c r="M13" s="46">
        <v>2005</v>
      </c>
      <c r="N13" s="46"/>
      <c r="O13" s="50">
        <v>2010</v>
      </c>
      <c r="P13" s="46">
        <v>2011</v>
      </c>
      <c r="Q13" s="23"/>
      <c r="R13" s="23"/>
      <c r="S13" s="23"/>
      <c r="T13" s="25"/>
      <c r="U13" s="25">
        <v>31</v>
      </c>
      <c r="V13" s="23"/>
      <c r="W13" s="23"/>
      <c r="X13" s="23" t="s">
        <v>62</v>
      </c>
      <c r="Y13" s="23">
        <v>37</v>
      </c>
      <c r="Z13" s="26">
        <v>16</v>
      </c>
      <c r="AA13" s="29"/>
      <c r="AB13" s="29"/>
      <c r="AC13" s="29"/>
      <c r="AD13" s="23"/>
      <c r="AE13" s="23"/>
      <c r="AF13" s="23"/>
      <c r="AG13" s="23"/>
    </row>
    <row r="14" spans="1:33" ht="15.75">
      <c r="A14" s="1"/>
      <c r="B14" s="23">
        <v>30007</v>
      </c>
      <c r="C14" s="23" t="s">
        <v>60</v>
      </c>
      <c r="D14" s="23" t="s">
        <v>36</v>
      </c>
      <c r="E14" s="24">
        <v>27848</v>
      </c>
      <c r="F14" s="25" t="s">
        <v>61</v>
      </c>
      <c r="G14" s="25" t="s">
        <v>205</v>
      </c>
      <c r="H14" s="25" t="s">
        <v>69</v>
      </c>
      <c r="I14" s="45" t="s">
        <v>67</v>
      </c>
      <c r="J14" s="46">
        <v>2013</v>
      </c>
      <c r="K14" s="25">
        <v>17</v>
      </c>
      <c r="L14" s="25" t="s">
        <v>206</v>
      </c>
      <c r="M14" s="46">
        <v>2013</v>
      </c>
      <c r="N14" s="46">
        <v>2012</v>
      </c>
      <c r="O14" s="50">
        <v>2015</v>
      </c>
      <c r="P14" s="46">
        <v>2011</v>
      </c>
      <c r="Q14" s="23"/>
      <c r="R14" s="23"/>
      <c r="S14" s="23"/>
      <c r="T14" s="25"/>
      <c r="U14" s="25">
        <v>7</v>
      </c>
      <c r="V14" s="23" t="s">
        <v>97</v>
      </c>
      <c r="W14" s="23"/>
      <c r="X14" s="23" t="s">
        <v>62</v>
      </c>
      <c r="Y14" s="23">
        <v>18</v>
      </c>
      <c r="Z14" s="26">
        <v>24</v>
      </c>
      <c r="AA14" s="29"/>
      <c r="AB14" s="29"/>
      <c r="AC14" s="29"/>
      <c r="AD14" s="23"/>
      <c r="AE14" s="23"/>
      <c r="AF14" s="23"/>
      <c r="AG14" s="23"/>
    </row>
    <row r="15" spans="1:33" ht="15" customHeight="1">
      <c r="A15" s="1"/>
      <c r="B15" s="23">
        <v>30007</v>
      </c>
      <c r="C15" s="23" t="s">
        <v>60</v>
      </c>
      <c r="D15" s="59" t="s">
        <v>221</v>
      </c>
      <c r="E15" s="58">
        <v>34570</v>
      </c>
      <c r="F15" s="59" t="s">
        <v>222</v>
      </c>
      <c r="G15" s="25" t="s">
        <v>205</v>
      </c>
      <c r="H15" s="25" t="s">
        <v>63</v>
      </c>
      <c r="I15" s="45" t="s">
        <v>220</v>
      </c>
      <c r="J15" s="46"/>
      <c r="K15" s="23"/>
      <c r="L15" s="25"/>
      <c r="M15" s="46"/>
      <c r="N15" s="46">
        <v>2015</v>
      </c>
      <c r="O15" s="46">
        <v>2010</v>
      </c>
      <c r="P15" s="46">
        <v>2013</v>
      </c>
      <c r="Q15" s="23"/>
      <c r="R15" s="23"/>
      <c r="S15" s="23"/>
      <c r="T15" s="25"/>
      <c r="U15" s="25">
        <v>15</v>
      </c>
      <c r="V15" s="23"/>
      <c r="W15" s="23"/>
      <c r="X15" s="55" t="s">
        <v>226</v>
      </c>
      <c r="Y15" s="23"/>
      <c r="Z15" s="26">
        <v>17</v>
      </c>
      <c r="AA15" s="29"/>
      <c r="AB15" s="29"/>
      <c r="AC15" s="29"/>
      <c r="AD15" s="23"/>
      <c r="AE15" s="23"/>
      <c r="AF15" s="23"/>
      <c r="AG15" s="23"/>
    </row>
    <row r="16" spans="1:33" ht="15.75">
      <c r="A16" s="1"/>
      <c r="B16" s="23">
        <v>30007</v>
      </c>
      <c r="C16" s="23" t="s">
        <v>60</v>
      </c>
      <c r="D16" s="23" t="s">
        <v>38</v>
      </c>
      <c r="E16" s="24">
        <v>21888</v>
      </c>
      <c r="F16" s="25" t="s">
        <v>61</v>
      </c>
      <c r="G16" s="25" t="s">
        <v>205</v>
      </c>
      <c r="H16" s="25" t="s">
        <v>70</v>
      </c>
      <c r="I16" s="45">
        <v>1</v>
      </c>
      <c r="J16" s="46">
        <v>2015</v>
      </c>
      <c r="K16" s="25">
        <v>33</v>
      </c>
      <c r="L16" s="25" t="s">
        <v>225</v>
      </c>
      <c r="M16" s="46">
        <v>2015</v>
      </c>
      <c r="N16" s="46"/>
      <c r="O16" s="50">
        <v>2011</v>
      </c>
      <c r="P16" s="46">
        <v>2011</v>
      </c>
      <c r="Q16" s="23"/>
      <c r="R16" s="23"/>
      <c r="S16" s="23"/>
      <c r="T16" s="25"/>
      <c r="U16" s="25">
        <v>33</v>
      </c>
      <c r="V16" s="23"/>
      <c r="W16" s="23"/>
      <c r="X16" s="23" t="s">
        <v>98</v>
      </c>
      <c r="Y16" s="23">
        <v>34</v>
      </c>
      <c r="Z16" s="26">
        <v>16</v>
      </c>
      <c r="AA16" s="26"/>
      <c r="AB16" s="26"/>
      <c r="AC16" s="26"/>
      <c r="AD16" s="23" t="s">
        <v>208</v>
      </c>
      <c r="AE16" s="23">
        <v>2</v>
      </c>
      <c r="AF16" s="23">
        <v>7</v>
      </c>
      <c r="AG16" s="23"/>
    </row>
    <row r="17" spans="1:33" ht="15.75">
      <c r="A17" s="1"/>
      <c r="B17" s="23">
        <v>30007</v>
      </c>
      <c r="C17" s="23" t="s">
        <v>60</v>
      </c>
      <c r="D17" s="23" t="s">
        <v>39</v>
      </c>
      <c r="E17" s="24">
        <v>22483</v>
      </c>
      <c r="F17" s="25" t="s">
        <v>61</v>
      </c>
      <c r="G17" s="25" t="s">
        <v>205</v>
      </c>
      <c r="H17" s="25" t="s">
        <v>70</v>
      </c>
      <c r="I17" s="45">
        <v>1</v>
      </c>
      <c r="J17" s="46">
        <v>2012</v>
      </c>
      <c r="K17" s="25">
        <v>30</v>
      </c>
      <c r="L17" s="25" t="s">
        <v>83</v>
      </c>
      <c r="M17" s="46">
        <v>2011</v>
      </c>
      <c r="N17" s="46">
        <v>2012</v>
      </c>
      <c r="O17" s="50">
        <v>2010</v>
      </c>
      <c r="P17" s="46">
        <v>2011</v>
      </c>
      <c r="Q17" s="23"/>
      <c r="R17" s="23"/>
      <c r="S17" s="23"/>
      <c r="T17" s="25"/>
      <c r="U17" s="23">
        <v>18</v>
      </c>
      <c r="V17" s="23" t="s">
        <v>107</v>
      </c>
      <c r="W17" s="30"/>
      <c r="X17" s="23" t="s">
        <v>99</v>
      </c>
      <c r="Y17" s="23">
        <v>32</v>
      </c>
      <c r="Z17" s="26">
        <v>19</v>
      </c>
      <c r="AA17" s="26"/>
      <c r="AB17" s="26"/>
      <c r="AC17" s="26"/>
      <c r="AD17" s="23"/>
      <c r="AE17" s="23"/>
      <c r="AF17" s="23"/>
      <c r="AG17" s="23"/>
    </row>
    <row r="18" spans="1:33" ht="15.75">
      <c r="A18" s="1"/>
      <c r="B18" s="23">
        <v>30007</v>
      </c>
      <c r="C18" s="23" t="s">
        <v>60</v>
      </c>
      <c r="D18" s="23" t="s">
        <v>40</v>
      </c>
      <c r="E18" s="24">
        <v>24811</v>
      </c>
      <c r="F18" s="25" t="s">
        <v>61</v>
      </c>
      <c r="G18" s="25" t="s">
        <v>205</v>
      </c>
      <c r="H18" s="25" t="s">
        <v>71</v>
      </c>
      <c r="I18" s="45">
        <v>1</v>
      </c>
      <c r="J18" s="46">
        <v>2015</v>
      </c>
      <c r="K18" s="25">
        <v>24</v>
      </c>
      <c r="L18" s="25" t="s">
        <v>83</v>
      </c>
      <c r="M18" s="46">
        <v>2015</v>
      </c>
      <c r="N18" s="46">
        <v>2012</v>
      </c>
      <c r="O18" s="46">
        <v>2016</v>
      </c>
      <c r="P18" s="46">
        <v>2011</v>
      </c>
      <c r="Q18" s="23"/>
      <c r="R18" s="23"/>
      <c r="S18" s="23"/>
      <c r="T18" s="25"/>
      <c r="U18" s="25">
        <v>22</v>
      </c>
      <c r="V18" s="23" t="s">
        <v>100</v>
      </c>
      <c r="W18" s="23"/>
      <c r="X18" s="23" t="s">
        <v>66</v>
      </c>
      <c r="Y18" s="23">
        <v>25</v>
      </c>
      <c r="Z18" s="26">
        <v>24</v>
      </c>
      <c r="AA18" s="26"/>
      <c r="AB18" s="26"/>
      <c r="AC18" s="26"/>
      <c r="AD18" s="23"/>
      <c r="AE18" s="23"/>
      <c r="AF18" s="23"/>
      <c r="AG18" s="23"/>
    </row>
    <row r="19" spans="1:33" ht="15.75">
      <c r="A19" s="1"/>
      <c r="B19" s="23">
        <v>30007</v>
      </c>
      <c r="C19" s="23" t="s">
        <v>60</v>
      </c>
      <c r="D19" s="23" t="s">
        <v>41</v>
      </c>
      <c r="E19" s="24">
        <v>26341</v>
      </c>
      <c r="F19" s="25" t="s">
        <v>72</v>
      </c>
      <c r="G19" s="25" t="s">
        <v>205</v>
      </c>
      <c r="H19" s="25" t="s">
        <v>73</v>
      </c>
      <c r="I19" s="45">
        <v>1</v>
      </c>
      <c r="J19" s="46">
        <v>2012</v>
      </c>
      <c r="K19" s="25">
        <v>23</v>
      </c>
      <c r="L19" s="25" t="s">
        <v>79</v>
      </c>
      <c r="M19" s="46">
        <v>2012</v>
      </c>
      <c r="N19" s="46">
        <v>2013</v>
      </c>
      <c r="O19" s="50"/>
      <c r="P19" s="46">
        <v>2011</v>
      </c>
      <c r="Q19" s="23"/>
      <c r="R19" s="23"/>
      <c r="S19" s="23"/>
      <c r="T19" s="25"/>
      <c r="U19" s="25"/>
      <c r="V19" s="23"/>
      <c r="W19" s="23"/>
      <c r="X19" s="23" t="s">
        <v>73</v>
      </c>
      <c r="Y19" s="23">
        <v>24</v>
      </c>
      <c r="Z19" s="26">
        <v>19</v>
      </c>
      <c r="AA19" s="26"/>
      <c r="AB19" s="26"/>
      <c r="AC19" s="26"/>
      <c r="AD19" s="23"/>
      <c r="AE19" s="23"/>
      <c r="AF19" s="23"/>
      <c r="AG19" s="23"/>
    </row>
    <row r="20" spans="1:33" ht="15.75">
      <c r="A20" s="1"/>
      <c r="B20" s="23">
        <v>30007</v>
      </c>
      <c r="C20" s="23" t="s">
        <v>60</v>
      </c>
      <c r="D20" s="23" t="s">
        <v>42</v>
      </c>
      <c r="E20" s="24">
        <v>22130</v>
      </c>
      <c r="F20" s="25" t="s">
        <v>61</v>
      </c>
      <c r="G20" s="25" t="s">
        <v>205</v>
      </c>
      <c r="H20" s="25" t="s">
        <v>74</v>
      </c>
      <c r="I20" s="45">
        <v>1</v>
      </c>
      <c r="J20" s="46">
        <v>2015</v>
      </c>
      <c r="K20" s="25">
        <v>33</v>
      </c>
      <c r="L20" s="25" t="s">
        <v>79</v>
      </c>
      <c r="M20" s="46">
        <v>2015</v>
      </c>
      <c r="N20" s="46"/>
      <c r="O20" s="50"/>
      <c r="P20" s="46">
        <v>2011</v>
      </c>
      <c r="Q20" s="23"/>
      <c r="R20" s="23"/>
      <c r="S20" s="23"/>
      <c r="T20" s="25"/>
      <c r="U20" s="25">
        <v>29</v>
      </c>
      <c r="V20" s="23"/>
      <c r="W20" s="23"/>
      <c r="X20" s="23" t="s">
        <v>92</v>
      </c>
      <c r="Y20" s="23">
        <v>34</v>
      </c>
      <c r="Z20" s="26">
        <v>21</v>
      </c>
      <c r="AA20" s="26"/>
      <c r="AB20" s="26"/>
      <c r="AC20" s="26"/>
      <c r="AD20" s="23"/>
      <c r="AE20" s="23"/>
      <c r="AF20" s="23"/>
      <c r="AG20" s="23"/>
    </row>
    <row r="21" spans="1:33" ht="15.75">
      <c r="A21" s="1"/>
      <c r="B21" s="23">
        <v>30007</v>
      </c>
      <c r="C21" s="23" t="s">
        <v>60</v>
      </c>
      <c r="D21" s="23" t="s">
        <v>43</v>
      </c>
      <c r="E21" s="24">
        <v>23362</v>
      </c>
      <c r="F21" s="25" t="s">
        <v>75</v>
      </c>
      <c r="G21" s="25" t="s">
        <v>205</v>
      </c>
      <c r="H21" s="25" t="s">
        <v>76</v>
      </c>
      <c r="I21" s="45" t="s">
        <v>67</v>
      </c>
      <c r="J21" s="46">
        <v>2013</v>
      </c>
      <c r="K21" s="25">
        <v>26</v>
      </c>
      <c r="L21" s="25" t="s">
        <v>83</v>
      </c>
      <c r="M21" s="46">
        <v>2013</v>
      </c>
      <c r="N21" s="46">
        <v>2016</v>
      </c>
      <c r="O21" s="46"/>
      <c r="P21" s="46">
        <v>2011</v>
      </c>
      <c r="Q21" s="23"/>
      <c r="R21" s="23"/>
      <c r="S21" s="23"/>
      <c r="T21" s="25"/>
      <c r="U21" s="25"/>
      <c r="V21" s="23"/>
      <c r="W21" s="23"/>
      <c r="X21" s="23" t="s">
        <v>101</v>
      </c>
      <c r="Y21" s="23"/>
      <c r="Z21" s="26"/>
      <c r="AA21" s="26"/>
      <c r="AB21" s="26"/>
      <c r="AC21" s="26"/>
      <c r="AD21" s="23"/>
      <c r="AE21" s="23"/>
      <c r="AF21" s="23"/>
      <c r="AG21" s="23"/>
    </row>
    <row r="22" spans="1:33" ht="22.5" customHeight="1">
      <c r="A22" s="1"/>
      <c r="B22" s="23">
        <v>30007</v>
      </c>
      <c r="C22" s="23" t="s">
        <v>60</v>
      </c>
      <c r="D22" s="59" t="s">
        <v>223</v>
      </c>
      <c r="E22" s="36"/>
      <c r="F22" s="25" t="s">
        <v>222</v>
      </c>
      <c r="G22" s="25" t="s">
        <v>205</v>
      </c>
      <c r="H22" s="25" t="s">
        <v>224</v>
      </c>
      <c r="I22" s="45"/>
      <c r="J22" s="46"/>
      <c r="K22" s="25">
        <v>2</v>
      </c>
      <c r="L22" s="25"/>
      <c r="M22" s="46"/>
      <c r="N22" s="46">
        <v>2016</v>
      </c>
      <c r="O22" s="50"/>
      <c r="P22" s="46"/>
      <c r="Q22" s="23"/>
      <c r="R22" s="23"/>
      <c r="S22" s="23"/>
      <c r="T22" s="25"/>
      <c r="U22" s="25"/>
      <c r="V22" s="23"/>
      <c r="W22" s="23"/>
      <c r="X22" s="55" t="s">
        <v>102</v>
      </c>
      <c r="Y22" s="23">
        <v>2</v>
      </c>
      <c r="Z22" s="26">
        <v>17</v>
      </c>
      <c r="AA22" s="26"/>
      <c r="AB22" s="26"/>
      <c r="AC22" s="26"/>
      <c r="AD22" s="23"/>
      <c r="AE22" s="23"/>
      <c r="AF22" s="23"/>
      <c r="AG22" s="23"/>
    </row>
    <row r="23" spans="1:33" ht="15.75">
      <c r="A23" s="1"/>
      <c r="B23" s="23">
        <v>30007</v>
      </c>
      <c r="C23" s="23" t="s">
        <v>60</v>
      </c>
      <c r="D23" s="23" t="s">
        <v>45</v>
      </c>
      <c r="E23" s="24">
        <v>24289</v>
      </c>
      <c r="F23" s="25" t="s">
        <v>104</v>
      </c>
      <c r="G23" s="25" t="s">
        <v>205</v>
      </c>
      <c r="H23" s="25" t="s">
        <v>63</v>
      </c>
      <c r="I23" s="45" t="s">
        <v>67</v>
      </c>
      <c r="J23" s="46">
        <v>2014</v>
      </c>
      <c r="K23" s="25">
        <v>30</v>
      </c>
      <c r="L23" s="25" t="s">
        <v>210</v>
      </c>
      <c r="M23" s="46">
        <v>2010</v>
      </c>
      <c r="N23" s="46">
        <v>2011</v>
      </c>
      <c r="O23" s="50"/>
      <c r="P23" s="46">
        <v>2011</v>
      </c>
      <c r="Q23" s="23"/>
      <c r="R23" s="23"/>
      <c r="S23" s="23"/>
      <c r="T23" s="25"/>
      <c r="U23" s="25"/>
      <c r="V23" s="23"/>
      <c r="W23" s="23"/>
      <c r="X23" s="23" t="s">
        <v>102</v>
      </c>
      <c r="Y23" s="23">
        <v>31</v>
      </c>
      <c r="Z23" s="26">
        <v>17</v>
      </c>
      <c r="AA23" s="26"/>
      <c r="AB23" s="26"/>
      <c r="AC23" s="26"/>
      <c r="AD23" s="23"/>
      <c r="AE23" s="23"/>
      <c r="AF23" s="23"/>
      <c r="AG23" s="23"/>
    </row>
    <row r="24" spans="1:33" ht="15.75">
      <c r="A24" s="1"/>
      <c r="B24" s="23">
        <v>30007</v>
      </c>
      <c r="C24" s="23" t="s">
        <v>60</v>
      </c>
      <c r="D24" s="23" t="s">
        <v>46</v>
      </c>
      <c r="E24" s="24">
        <v>24860</v>
      </c>
      <c r="F24" s="25" t="s">
        <v>61</v>
      </c>
      <c r="G24" s="25" t="s">
        <v>205</v>
      </c>
      <c r="H24" s="25" t="s">
        <v>63</v>
      </c>
      <c r="I24" s="45" t="s">
        <v>67</v>
      </c>
      <c r="J24" s="46">
        <v>2012</v>
      </c>
      <c r="K24" s="25">
        <v>26</v>
      </c>
      <c r="L24" s="25" t="s">
        <v>79</v>
      </c>
      <c r="M24" s="46">
        <v>2012</v>
      </c>
      <c r="N24" s="46">
        <v>2011</v>
      </c>
      <c r="O24" s="50"/>
      <c r="P24" s="46">
        <v>2013</v>
      </c>
      <c r="Q24" s="23"/>
      <c r="R24" s="23"/>
      <c r="S24" s="23"/>
      <c r="T24" s="25"/>
      <c r="U24" s="25"/>
      <c r="V24" s="23"/>
      <c r="W24" s="23"/>
      <c r="X24" s="23" t="s">
        <v>102</v>
      </c>
      <c r="Y24" s="23">
        <v>27</v>
      </c>
      <c r="Z24" s="26">
        <v>17</v>
      </c>
      <c r="AA24" s="26"/>
      <c r="AB24" s="26"/>
      <c r="AC24" s="26"/>
      <c r="AD24" s="23"/>
      <c r="AE24" s="23"/>
      <c r="AF24" s="23"/>
      <c r="AG24" s="23"/>
    </row>
    <row r="25" spans="1:33" ht="15.75">
      <c r="A25" s="1"/>
      <c r="B25" s="23">
        <v>30007</v>
      </c>
      <c r="C25" s="23" t="s">
        <v>60</v>
      </c>
      <c r="D25" s="23" t="s">
        <v>47</v>
      </c>
      <c r="E25" s="24">
        <v>24748</v>
      </c>
      <c r="F25" s="25" t="s">
        <v>61</v>
      </c>
      <c r="G25" s="25" t="s">
        <v>205</v>
      </c>
      <c r="H25" s="25" t="s">
        <v>63</v>
      </c>
      <c r="I25" s="45" t="s">
        <v>67</v>
      </c>
      <c r="J25" s="46">
        <v>2014</v>
      </c>
      <c r="K25" s="25">
        <v>26</v>
      </c>
      <c r="L25" s="25" t="s">
        <v>84</v>
      </c>
      <c r="M25" s="46">
        <v>2010</v>
      </c>
      <c r="N25" s="46">
        <v>2011</v>
      </c>
      <c r="O25" s="46"/>
      <c r="P25" s="46">
        <v>2011</v>
      </c>
      <c r="Q25" s="23"/>
      <c r="R25" s="23"/>
      <c r="S25" s="23"/>
      <c r="T25" s="25"/>
      <c r="U25" s="25"/>
      <c r="V25" s="23"/>
      <c r="W25" s="23"/>
      <c r="X25" s="23" t="s">
        <v>102</v>
      </c>
      <c r="Y25" s="23">
        <v>27</v>
      </c>
      <c r="Z25" s="26">
        <v>17</v>
      </c>
      <c r="AA25" s="26"/>
      <c r="AB25" s="26"/>
      <c r="AC25" s="26"/>
      <c r="AD25" s="23"/>
      <c r="AE25" s="23"/>
      <c r="AF25" s="23"/>
      <c r="AG25" s="23"/>
    </row>
    <row r="26" spans="1:33" ht="15.75">
      <c r="A26" s="1"/>
      <c r="B26" s="23">
        <v>30007</v>
      </c>
      <c r="C26" s="23" t="s">
        <v>60</v>
      </c>
      <c r="D26" s="23" t="s">
        <v>50</v>
      </c>
      <c r="E26" s="24">
        <v>24948</v>
      </c>
      <c r="F26" s="25" t="s">
        <v>61</v>
      </c>
      <c r="G26" s="25" t="s">
        <v>205</v>
      </c>
      <c r="H26" s="25" t="s">
        <v>63</v>
      </c>
      <c r="I26" s="45" t="s">
        <v>67</v>
      </c>
      <c r="J26" s="46">
        <v>2013</v>
      </c>
      <c r="K26" s="25">
        <v>26</v>
      </c>
      <c r="L26" s="25" t="s">
        <v>79</v>
      </c>
      <c r="M26" s="46">
        <v>2010</v>
      </c>
      <c r="N26" s="46">
        <v>2011</v>
      </c>
      <c r="O26" s="46"/>
      <c r="P26" s="46">
        <v>2011</v>
      </c>
      <c r="Q26" s="23"/>
      <c r="R26" s="23"/>
      <c r="S26" s="23"/>
      <c r="T26" s="25"/>
      <c r="U26" s="25"/>
      <c r="V26" s="23"/>
      <c r="W26" s="23"/>
      <c r="X26" s="23" t="s">
        <v>102</v>
      </c>
      <c r="Y26" s="23">
        <v>27</v>
      </c>
      <c r="Z26" s="26">
        <v>17</v>
      </c>
      <c r="AA26" s="26"/>
      <c r="AB26" s="26"/>
      <c r="AC26" s="26"/>
      <c r="AD26" s="23"/>
      <c r="AE26" s="23"/>
      <c r="AF26" s="23"/>
      <c r="AG26" s="23"/>
    </row>
    <row r="27" spans="1:33" ht="15.75">
      <c r="A27" s="1"/>
      <c r="B27" s="23">
        <v>30007</v>
      </c>
      <c r="C27" s="23" t="s">
        <v>60</v>
      </c>
      <c r="D27" s="23" t="s">
        <v>51</v>
      </c>
      <c r="E27" s="24">
        <v>30077</v>
      </c>
      <c r="F27" s="25" t="s">
        <v>61</v>
      </c>
      <c r="G27" s="25" t="s">
        <v>205</v>
      </c>
      <c r="H27" s="25" t="s">
        <v>63</v>
      </c>
      <c r="I27" s="45">
        <v>1</v>
      </c>
      <c r="J27" s="46">
        <v>2012</v>
      </c>
      <c r="K27" s="25">
        <v>16</v>
      </c>
      <c r="L27" s="25" t="s">
        <v>83</v>
      </c>
      <c r="M27" s="46"/>
      <c r="N27" s="46">
        <v>2012</v>
      </c>
      <c r="O27" s="46"/>
      <c r="P27" s="46">
        <v>2011</v>
      </c>
      <c r="Q27" s="23"/>
      <c r="R27" s="23"/>
      <c r="S27" s="23"/>
      <c r="T27" s="25"/>
      <c r="U27" s="25"/>
      <c r="V27" s="23"/>
      <c r="W27" s="23"/>
      <c r="X27" s="23" t="s">
        <v>103</v>
      </c>
      <c r="Y27" s="23">
        <v>16</v>
      </c>
      <c r="Z27" s="26"/>
      <c r="AA27" s="26"/>
      <c r="AB27" s="26"/>
      <c r="AC27" s="26"/>
      <c r="AD27" s="23"/>
      <c r="AE27" s="23"/>
      <c r="AF27" s="23"/>
      <c r="AG27" s="23"/>
    </row>
    <row r="28" spans="1:33" ht="15.75">
      <c r="A28" s="1"/>
      <c r="B28" s="23">
        <v>30007</v>
      </c>
      <c r="C28" s="23" t="s">
        <v>60</v>
      </c>
      <c r="D28" s="23" t="s">
        <v>52</v>
      </c>
      <c r="E28" s="24">
        <v>25827</v>
      </c>
      <c r="F28" s="25" t="s">
        <v>61</v>
      </c>
      <c r="G28" s="25" t="s">
        <v>205</v>
      </c>
      <c r="H28" s="25" t="s">
        <v>63</v>
      </c>
      <c r="I28" s="45">
        <v>1</v>
      </c>
      <c r="J28" s="46">
        <v>2015</v>
      </c>
      <c r="K28" s="25">
        <v>26</v>
      </c>
      <c r="L28" s="25" t="s">
        <v>83</v>
      </c>
      <c r="M28" s="46">
        <v>2014</v>
      </c>
      <c r="N28" s="46">
        <v>2011</v>
      </c>
      <c r="O28" s="46"/>
      <c r="P28" s="46">
        <v>2011</v>
      </c>
      <c r="Q28" s="23"/>
      <c r="R28" s="23"/>
      <c r="S28" s="23"/>
      <c r="T28" s="25"/>
      <c r="U28" s="25"/>
      <c r="V28" s="23"/>
      <c r="W28" s="23"/>
      <c r="X28" s="23" t="s">
        <v>102</v>
      </c>
      <c r="Y28" s="26">
        <v>27</v>
      </c>
      <c r="Z28" s="26">
        <v>17</v>
      </c>
      <c r="AA28" s="26"/>
      <c r="AB28" s="26"/>
      <c r="AC28" s="26"/>
      <c r="AD28" s="23"/>
      <c r="AE28" s="23"/>
      <c r="AF28" s="23"/>
      <c r="AG28" s="23"/>
    </row>
    <row r="29" spans="1:33" s="43" customFormat="1" ht="15.75">
      <c r="A29" s="40"/>
      <c r="B29" s="41">
        <v>30007</v>
      </c>
      <c r="C29" s="41" t="s">
        <v>60</v>
      </c>
      <c r="D29" s="59" t="s">
        <v>211</v>
      </c>
      <c r="E29" s="58">
        <v>30739</v>
      </c>
      <c r="F29" s="59" t="s">
        <v>61</v>
      </c>
      <c r="G29" s="59" t="s">
        <v>205</v>
      </c>
      <c r="H29" s="59" t="s">
        <v>64</v>
      </c>
      <c r="I29" s="60" t="s">
        <v>220</v>
      </c>
      <c r="J29" s="59"/>
      <c r="K29" s="59">
        <v>8</v>
      </c>
      <c r="L29" s="41"/>
      <c r="M29" s="46"/>
      <c r="N29" s="46"/>
      <c r="O29" s="46"/>
      <c r="P29" s="46"/>
      <c r="Q29" s="41"/>
      <c r="R29" s="41"/>
      <c r="S29" s="41"/>
      <c r="T29" s="41"/>
      <c r="U29" s="41"/>
      <c r="V29" s="41"/>
      <c r="W29" s="41"/>
      <c r="X29" s="41" t="s">
        <v>230</v>
      </c>
      <c r="Y29" s="41">
        <v>2</v>
      </c>
      <c r="Z29" s="42"/>
      <c r="AA29" s="42"/>
      <c r="AB29" s="42"/>
      <c r="AC29" s="42"/>
      <c r="AD29" s="41"/>
      <c r="AE29" s="41"/>
      <c r="AF29" s="41"/>
      <c r="AG29" s="41"/>
    </row>
    <row r="30" spans="1:33" ht="15.75">
      <c r="A30" s="1"/>
      <c r="B30" s="23">
        <v>30007</v>
      </c>
      <c r="C30" s="23" t="s">
        <v>60</v>
      </c>
      <c r="D30" s="23" t="s">
        <v>53</v>
      </c>
      <c r="E30" s="24">
        <v>17755</v>
      </c>
      <c r="F30" s="25" t="s">
        <v>61</v>
      </c>
      <c r="G30" s="25" t="s">
        <v>205</v>
      </c>
      <c r="H30" s="25" t="s">
        <v>78</v>
      </c>
      <c r="I30" s="45" t="s">
        <v>67</v>
      </c>
      <c r="J30" s="46">
        <v>2015</v>
      </c>
      <c r="K30" s="25">
        <v>41</v>
      </c>
      <c r="L30" s="25" t="s">
        <v>82</v>
      </c>
      <c r="M30" s="46">
        <v>2010</v>
      </c>
      <c r="N30" s="46"/>
      <c r="O30" s="46"/>
      <c r="P30" s="46">
        <v>2011</v>
      </c>
      <c r="Q30" s="23"/>
      <c r="R30" s="23"/>
      <c r="S30" s="23"/>
      <c r="T30" s="25"/>
      <c r="U30" s="25">
        <v>29</v>
      </c>
      <c r="V30" s="23"/>
      <c r="W30" s="23"/>
      <c r="X30" s="23" t="s">
        <v>92</v>
      </c>
      <c r="Y30" s="23">
        <v>42</v>
      </c>
      <c r="Z30" s="26">
        <v>31</v>
      </c>
      <c r="AA30" s="26"/>
      <c r="AB30" s="26"/>
      <c r="AC30" s="26"/>
      <c r="AD30" s="23"/>
      <c r="AE30" s="23"/>
      <c r="AF30" s="23"/>
      <c r="AG30" s="23"/>
    </row>
    <row r="31" spans="1:33" ht="15.75">
      <c r="A31" s="1"/>
      <c r="B31" s="23">
        <v>30007</v>
      </c>
      <c r="C31" s="23" t="s">
        <v>60</v>
      </c>
      <c r="D31" s="27" t="s">
        <v>55</v>
      </c>
      <c r="E31" s="31">
        <v>26135</v>
      </c>
      <c r="F31" s="25" t="s">
        <v>72</v>
      </c>
      <c r="G31" s="25" t="s">
        <v>205</v>
      </c>
      <c r="H31" s="25" t="s">
        <v>63</v>
      </c>
      <c r="I31" s="45">
        <v>1</v>
      </c>
      <c r="J31" s="46">
        <v>2015</v>
      </c>
      <c r="K31" s="28">
        <v>24</v>
      </c>
      <c r="L31" s="28" t="s">
        <v>85</v>
      </c>
      <c r="M31" s="50">
        <v>2015</v>
      </c>
      <c r="N31" s="46">
        <v>2015</v>
      </c>
      <c r="O31" s="46"/>
      <c r="P31" s="46"/>
      <c r="Q31" s="23"/>
      <c r="R31" s="23"/>
      <c r="S31" s="23"/>
      <c r="T31" s="25"/>
      <c r="U31" s="25"/>
      <c r="V31" s="23"/>
      <c r="W31" s="23"/>
      <c r="X31" s="23" t="s">
        <v>102</v>
      </c>
      <c r="Y31" s="27">
        <v>25</v>
      </c>
      <c r="Z31" s="26">
        <v>17</v>
      </c>
      <c r="AA31" s="26"/>
      <c r="AB31" s="26"/>
      <c r="AC31" s="26"/>
      <c r="AD31" s="23"/>
      <c r="AE31" s="23"/>
      <c r="AF31" s="23"/>
      <c r="AG31" s="23"/>
    </row>
    <row r="32" spans="1:33" ht="15.75">
      <c r="A32" s="1"/>
      <c r="B32" s="23">
        <v>30007</v>
      </c>
      <c r="C32" s="23" t="s">
        <v>60</v>
      </c>
      <c r="D32" s="32" t="s">
        <v>147</v>
      </c>
      <c r="E32" s="24">
        <v>22700</v>
      </c>
      <c r="F32" s="25" t="s">
        <v>61</v>
      </c>
      <c r="G32" s="25" t="s">
        <v>205</v>
      </c>
      <c r="H32" s="25" t="s">
        <v>196</v>
      </c>
      <c r="I32" s="45" t="s">
        <v>212</v>
      </c>
      <c r="J32" s="46">
        <v>2014</v>
      </c>
      <c r="K32" s="28">
        <v>31</v>
      </c>
      <c r="L32" s="25"/>
      <c r="M32" s="46"/>
      <c r="N32" s="46"/>
      <c r="O32" s="46"/>
      <c r="P32" s="46"/>
      <c r="Q32" s="23"/>
      <c r="R32" s="23"/>
      <c r="S32" s="23"/>
      <c r="T32" s="25"/>
      <c r="U32" s="25"/>
      <c r="V32" s="23"/>
      <c r="W32" s="23"/>
      <c r="X32" s="23" t="s">
        <v>92</v>
      </c>
      <c r="Y32" s="26">
        <v>22</v>
      </c>
      <c r="Z32" s="26">
        <v>24</v>
      </c>
      <c r="AA32" s="26"/>
      <c r="AB32" s="26"/>
      <c r="AC32" s="26"/>
      <c r="AD32" s="23"/>
      <c r="AE32" s="23"/>
      <c r="AF32" s="23"/>
      <c r="AG32" s="23"/>
    </row>
    <row r="33" spans="1:33" ht="15.75">
      <c r="A33" s="1"/>
      <c r="B33" s="23">
        <v>30007</v>
      </c>
      <c r="C33" s="23" t="s">
        <v>60</v>
      </c>
      <c r="D33" s="23" t="s">
        <v>213</v>
      </c>
      <c r="E33" s="31">
        <v>31154</v>
      </c>
      <c r="F33" s="25" t="s">
        <v>61</v>
      </c>
      <c r="G33" s="25" t="s">
        <v>205</v>
      </c>
      <c r="H33" s="25" t="s">
        <v>88</v>
      </c>
      <c r="I33" s="45" t="s">
        <v>220</v>
      </c>
      <c r="J33" s="46"/>
      <c r="K33" s="25"/>
      <c r="L33" s="25"/>
      <c r="M33" s="46"/>
      <c r="N33" s="46">
        <v>2015</v>
      </c>
      <c r="O33" s="46"/>
      <c r="P33" s="46"/>
      <c r="Q33" s="23"/>
      <c r="R33" s="23"/>
      <c r="S33" s="23"/>
      <c r="T33" s="25"/>
      <c r="U33" s="25"/>
      <c r="V33" s="23"/>
      <c r="W33" s="23"/>
      <c r="X33" s="23" t="s">
        <v>231</v>
      </c>
      <c r="Y33" s="23">
        <v>2</v>
      </c>
      <c r="Z33" s="26">
        <v>31</v>
      </c>
      <c r="AA33" s="26"/>
      <c r="AB33" s="26"/>
      <c r="AC33" s="26"/>
      <c r="AD33" s="23"/>
      <c r="AE33" s="23"/>
      <c r="AF33" s="23"/>
      <c r="AG33" s="23"/>
    </row>
    <row r="34" spans="1:33" ht="15.75">
      <c r="A34" s="1"/>
      <c r="B34" s="23">
        <v>30007</v>
      </c>
      <c r="C34" s="23" t="s">
        <v>60</v>
      </c>
      <c r="D34" s="27" t="s">
        <v>58</v>
      </c>
      <c r="E34" s="24">
        <v>22174</v>
      </c>
      <c r="F34" s="28" t="s">
        <v>61</v>
      </c>
      <c r="G34" s="28" t="s">
        <v>205</v>
      </c>
      <c r="H34" s="25" t="str">
        <f>$H$26</f>
        <v>ПиМНО</v>
      </c>
      <c r="I34" s="45">
        <v>1</v>
      </c>
      <c r="J34" s="46">
        <v>2014</v>
      </c>
      <c r="K34" s="25">
        <v>33</v>
      </c>
      <c r="L34" s="25" t="s">
        <v>86</v>
      </c>
      <c r="M34" s="46">
        <v>2005</v>
      </c>
      <c r="N34" s="46">
        <v>2011</v>
      </c>
      <c r="O34" s="46"/>
      <c r="P34" s="46">
        <v>2011</v>
      </c>
      <c r="Q34" s="23"/>
      <c r="R34" s="23"/>
      <c r="S34" s="23"/>
      <c r="T34" s="23"/>
      <c r="U34" s="23"/>
      <c r="V34" s="23"/>
      <c r="W34" s="23"/>
      <c r="X34" s="23" t="s">
        <v>102</v>
      </c>
      <c r="Y34" s="23">
        <v>34</v>
      </c>
      <c r="Z34" s="23">
        <v>17</v>
      </c>
      <c r="AA34" s="23"/>
      <c r="AB34" s="23"/>
      <c r="AC34" s="23"/>
      <c r="AD34" s="23"/>
      <c r="AE34" s="23"/>
      <c r="AF34" s="23"/>
      <c r="AG34" s="23"/>
    </row>
    <row r="35" spans="1:33" ht="15.75">
      <c r="A35" s="1"/>
      <c r="B35" s="23"/>
      <c r="C35" s="23"/>
      <c r="D35" s="27" t="s">
        <v>59</v>
      </c>
      <c r="E35" s="24">
        <v>25422</v>
      </c>
      <c r="F35" s="28" t="s">
        <v>61</v>
      </c>
      <c r="G35" s="28" t="s">
        <v>205</v>
      </c>
      <c r="H35" s="28" t="s">
        <v>199</v>
      </c>
      <c r="I35" s="45">
        <v>1</v>
      </c>
      <c r="J35" s="46">
        <v>2014</v>
      </c>
      <c r="K35" s="25">
        <v>22</v>
      </c>
      <c r="L35" s="25" t="s">
        <v>79</v>
      </c>
      <c r="M35" s="46">
        <v>2013</v>
      </c>
      <c r="N35" s="46">
        <v>2013</v>
      </c>
      <c r="O35" s="46">
        <v>2013</v>
      </c>
      <c r="P35" s="46">
        <v>2011</v>
      </c>
      <c r="Q35" s="23"/>
      <c r="R35" s="23"/>
      <c r="S35" s="23"/>
      <c r="T35" s="23"/>
      <c r="U35" s="23">
        <v>5</v>
      </c>
      <c r="V35" s="23"/>
      <c r="W35" s="23"/>
      <c r="X35" s="27" t="s">
        <v>62</v>
      </c>
      <c r="Y35" s="23">
        <v>23</v>
      </c>
      <c r="Z35" s="26">
        <v>25</v>
      </c>
      <c r="AA35" s="23"/>
      <c r="AB35" s="23"/>
      <c r="AC35" s="23"/>
      <c r="AD35" s="23"/>
      <c r="AE35" s="23"/>
      <c r="AF35" s="23"/>
      <c r="AG35" s="23"/>
    </row>
    <row r="36" spans="1:33" s="37" customFormat="1" ht="15.75">
      <c r="A36" s="34"/>
      <c r="B36" s="35"/>
      <c r="C36" s="35"/>
      <c r="D36" s="27" t="s">
        <v>214</v>
      </c>
      <c r="E36" s="44">
        <v>23341</v>
      </c>
      <c r="F36" s="27" t="s">
        <v>61</v>
      </c>
      <c r="G36" s="27" t="s">
        <v>215</v>
      </c>
      <c r="H36" s="57" t="s">
        <v>207</v>
      </c>
      <c r="I36" s="45">
        <v>1</v>
      </c>
      <c r="J36" s="46">
        <v>2010</v>
      </c>
      <c r="K36" s="39">
        <v>28</v>
      </c>
      <c r="L36" s="35"/>
      <c r="M36" s="46"/>
      <c r="N36" s="46"/>
      <c r="O36" s="46"/>
      <c r="P36" s="46"/>
      <c r="Q36" s="35"/>
      <c r="R36" s="35"/>
      <c r="S36" s="35"/>
      <c r="T36" s="35"/>
      <c r="U36" s="35">
        <v>1</v>
      </c>
      <c r="V36" s="35"/>
      <c r="W36" s="35"/>
      <c r="X36" s="38" t="s">
        <v>207</v>
      </c>
      <c r="Y36" s="35">
        <v>34</v>
      </c>
      <c r="Z36" s="35">
        <v>23</v>
      </c>
      <c r="AA36" s="35"/>
      <c r="AB36" s="35"/>
      <c r="AC36" s="35"/>
      <c r="AD36" s="35"/>
      <c r="AE36" s="35"/>
      <c r="AF36" s="35"/>
      <c r="AG36" s="35"/>
    </row>
    <row r="37" spans="1:33" ht="15.75">
      <c r="A37" s="1"/>
      <c r="B37" s="23"/>
      <c r="C37" s="23"/>
      <c r="D37" s="57" t="s">
        <v>197</v>
      </c>
      <c r="E37" s="58">
        <v>32756</v>
      </c>
      <c r="F37" s="28" t="s">
        <v>61</v>
      </c>
      <c r="G37" s="28" t="s">
        <v>205</v>
      </c>
      <c r="H37" s="28" t="s">
        <v>198</v>
      </c>
      <c r="I37" s="45"/>
      <c r="J37" s="46"/>
      <c r="K37" s="25">
        <v>4</v>
      </c>
      <c r="L37" s="25"/>
      <c r="M37" s="46"/>
      <c r="N37" s="51"/>
      <c r="O37" s="46"/>
      <c r="P37" s="46"/>
      <c r="Q37" s="23"/>
      <c r="R37" s="23"/>
      <c r="S37" s="23"/>
      <c r="T37" s="23"/>
      <c r="U37" s="23"/>
      <c r="V37" s="23"/>
      <c r="W37" s="23"/>
      <c r="X37" s="27" t="s">
        <v>62</v>
      </c>
      <c r="Y37" s="23">
        <v>2</v>
      </c>
      <c r="Z37" s="23">
        <v>10</v>
      </c>
      <c r="AA37" s="23"/>
      <c r="AB37" s="23"/>
      <c r="AC37" s="23">
        <v>10</v>
      </c>
      <c r="AD37" s="23"/>
      <c r="AE37" s="23"/>
      <c r="AF37" s="23"/>
      <c r="AG37" s="23"/>
    </row>
    <row r="38" spans="1:33" ht="15.75">
      <c r="A38" s="1"/>
      <c r="B38" s="23"/>
      <c r="C38" s="23"/>
      <c r="D38" s="27" t="s">
        <v>216</v>
      </c>
      <c r="E38" s="24">
        <v>28549</v>
      </c>
      <c r="F38" s="28" t="s">
        <v>75</v>
      </c>
      <c r="G38" s="28" t="s">
        <v>205</v>
      </c>
      <c r="H38" s="28" t="s">
        <v>217</v>
      </c>
      <c r="I38" s="45" t="s">
        <v>220</v>
      </c>
      <c r="J38" s="46"/>
      <c r="K38" s="25"/>
      <c r="L38" s="25"/>
      <c r="M38" s="53">
        <v>2015</v>
      </c>
      <c r="N38" s="46">
        <v>2015</v>
      </c>
      <c r="O38" s="46"/>
      <c r="P38" s="46"/>
      <c r="Q38" s="23"/>
      <c r="R38" s="23"/>
      <c r="S38" s="23"/>
      <c r="T38" s="23"/>
      <c r="U38" s="23"/>
      <c r="V38" s="23"/>
      <c r="W38" s="23"/>
      <c r="X38" s="27" t="s">
        <v>232</v>
      </c>
      <c r="Y38" s="23">
        <v>0</v>
      </c>
      <c r="Z38" s="23"/>
      <c r="AA38" s="23"/>
      <c r="AB38" s="23"/>
      <c r="AC38" s="23"/>
      <c r="AD38" s="23"/>
      <c r="AE38" s="23"/>
      <c r="AF38" s="23"/>
      <c r="AG38" s="23"/>
    </row>
    <row r="39" spans="1:33" ht="15.75">
      <c r="A39" s="1"/>
      <c r="B39" s="23">
        <v>30007</v>
      </c>
      <c r="C39" s="23" t="s">
        <v>60</v>
      </c>
      <c r="D39" s="27" t="s">
        <v>56</v>
      </c>
      <c r="E39" s="31">
        <v>31655</v>
      </c>
      <c r="F39" s="25" t="s">
        <v>61</v>
      </c>
      <c r="G39" s="25" t="s">
        <v>205</v>
      </c>
      <c r="H39" s="25" t="s">
        <v>77</v>
      </c>
      <c r="I39" s="45" t="s">
        <v>202</v>
      </c>
      <c r="J39" s="47">
        <v>2013</v>
      </c>
      <c r="K39" s="28">
        <v>9</v>
      </c>
      <c r="L39" s="25"/>
      <c r="M39" s="46"/>
      <c r="N39" s="50">
        <v>2012</v>
      </c>
      <c r="O39" s="50"/>
      <c r="P39" s="46"/>
      <c r="Q39" s="23"/>
      <c r="R39" s="23"/>
      <c r="S39" s="23"/>
      <c r="T39" s="23"/>
      <c r="U39" s="23"/>
      <c r="V39" s="23"/>
      <c r="W39" s="23"/>
      <c r="X39" s="23" t="s">
        <v>77</v>
      </c>
      <c r="Y39" s="23">
        <v>10</v>
      </c>
      <c r="Z39" s="23">
        <v>21</v>
      </c>
      <c r="AA39" s="23"/>
      <c r="AB39" s="23"/>
      <c r="AC39" s="23"/>
      <c r="AD39" s="23"/>
      <c r="AE39" s="23"/>
      <c r="AF39" s="23"/>
      <c r="AG39" s="23"/>
    </row>
    <row r="40" spans="1:33" ht="15.75">
      <c r="A40" s="1"/>
      <c r="B40" s="23"/>
      <c r="C40" s="23"/>
      <c r="D40" s="27" t="s">
        <v>218</v>
      </c>
      <c r="E40" s="31">
        <v>19350</v>
      </c>
      <c r="F40" s="25" t="s">
        <v>61</v>
      </c>
      <c r="G40" s="25" t="s">
        <v>205</v>
      </c>
      <c r="H40" s="25" t="s">
        <v>77</v>
      </c>
      <c r="I40" s="45">
        <v>1</v>
      </c>
      <c r="J40" s="48">
        <v>2016</v>
      </c>
      <c r="K40" s="33">
        <v>39</v>
      </c>
      <c r="L40" s="25"/>
      <c r="M40" s="46">
        <v>2016</v>
      </c>
      <c r="N40" s="52">
        <v>2016</v>
      </c>
      <c r="O40" s="50"/>
      <c r="P40" s="48"/>
      <c r="Q40" s="23"/>
      <c r="R40" s="23"/>
      <c r="S40" s="23"/>
      <c r="T40" s="23"/>
      <c r="U40" s="23"/>
      <c r="V40" s="23"/>
      <c r="W40" s="23"/>
      <c r="X40" s="23" t="s">
        <v>77</v>
      </c>
      <c r="Y40" s="23">
        <v>40</v>
      </c>
      <c r="Z40" s="23">
        <v>21</v>
      </c>
      <c r="AA40" s="23"/>
      <c r="AB40" s="23"/>
      <c r="AC40" s="23"/>
      <c r="AD40" s="23"/>
      <c r="AE40" s="23"/>
      <c r="AF40" s="23"/>
      <c r="AG40" s="23"/>
    </row>
    <row r="41" spans="1:33" ht="15.75">
      <c r="A41" s="1"/>
      <c r="B41" s="23"/>
      <c r="C41" s="23"/>
      <c r="D41" s="23" t="s">
        <v>26</v>
      </c>
      <c r="E41" s="24">
        <v>27211</v>
      </c>
      <c r="F41" s="25" t="s">
        <v>61</v>
      </c>
      <c r="G41" s="25" t="s">
        <v>205</v>
      </c>
      <c r="H41" s="25" t="s">
        <v>65</v>
      </c>
      <c r="I41" s="45" t="s">
        <v>67</v>
      </c>
      <c r="J41" s="46">
        <v>2013</v>
      </c>
      <c r="K41" s="25">
        <v>19</v>
      </c>
      <c r="L41" s="25" t="s">
        <v>79</v>
      </c>
      <c r="M41" s="46">
        <v>2010</v>
      </c>
      <c r="N41" s="46">
        <v>2012</v>
      </c>
      <c r="O41" s="46">
        <v>2009</v>
      </c>
      <c r="P41" s="46">
        <v>2011</v>
      </c>
      <c r="Q41" s="23"/>
      <c r="R41" s="23"/>
      <c r="S41" s="23"/>
      <c r="T41" s="23"/>
      <c r="U41" s="23">
        <v>7</v>
      </c>
      <c r="V41" s="23" t="s">
        <v>91</v>
      </c>
      <c r="W41" s="23"/>
      <c r="X41" s="23" t="s">
        <v>88</v>
      </c>
      <c r="Y41" s="23">
        <v>19</v>
      </c>
      <c r="Z41" s="23"/>
      <c r="AA41" s="23"/>
      <c r="AB41" s="23"/>
      <c r="AC41" s="23"/>
      <c r="AD41" s="23"/>
      <c r="AE41" s="23"/>
      <c r="AF41" s="23"/>
      <c r="AG41" s="23"/>
    </row>
    <row r="42" spans="4:33" ht="31.5">
      <c r="D42" s="55" t="s">
        <v>233</v>
      </c>
      <c r="E42" s="24">
        <v>34507</v>
      </c>
      <c r="F42" s="25" t="s">
        <v>61</v>
      </c>
      <c r="G42" s="25" t="s">
        <v>205</v>
      </c>
      <c r="H42" s="25" t="s">
        <v>77</v>
      </c>
      <c r="I42" s="45" t="s">
        <v>220</v>
      </c>
      <c r="J42" s="46"/>
      <c r="K42" s="25"/>
      <c r="L42" s="25"/>
      <c r="M42" s="46"/>
      <c r="N42" s="46"/>
      <c r="O42" s="46"/>
      <c r="P42" s="46"/>
      <c r="Q42" s="23"/>
      <c r="R42" s="23"/>
      <c r="S42" s="23"/>
      <c r="T42" s="1"/>
      <c r="U42" s="1"/>
      <c r="V42" s="1"/>
      <c r="W42" s="1"/>
      <c r="X42" s="23" t="s">
        <v>77</v>
      </c>
      <c r="Y42" s="3"/>
      <c r="Z42" s="1"/>
      <c r="AA42" s="1"/>
      <c r="AB42" s="1"/>
      <c r="AC42" s="1"/>
      <c r="AD42" s="1"/>
      <c r="AE42" s="1"/>
      <c r="AF42" s="1"/>
      <c r="AG42" s="1"/>
    </row>
    <row r="43" spans="4:42" ht="31.5">
      <c r="D43" s="23" t="s">
        <v>234</v>
      </c>
      <c r="E43" s="24">
        <v>32191</v>
      </c>
      <c r="F43" s="25" t="s">
        <v>61</v>
      </c>
      <c r="G43" s="25" t="s">
        <v>205</v>
      </c>
      <c r="H43" s="25" t="s">
        <v>63</v>
      </c>
      <c r="I43" s="45" t="s">
        <v>220</v>
      </c>
      <c r="J43" s="46"/>
      <c r="K43" s="25"/>
      <c r="L43" s="25"/>
      <c r="M43" s="46"/>
      <c r="N43" s="46"/>
      <c r="O43" s="50"/>
      <c r="P43" s="46"/>
      <c r="Q43" s="23"/>
      <c r="R43" s="23"/>
      <c r="S43" s="23"/>
      <c r="T43" s="1"/>
      <c r="U43" s="1"/>
      <c r="V43" s="1"/>
      <c r="W43" s="1"/>
      <c r="X43" s="55" t="s">
        <v>226</v>
      </c>
      <c r="Y43" s="3"/>
      <c r="Z43" s="1">
        <v>25</v>
      </c>
      <c r="AA43" s="1"/>
      <c r="AB43" s="1"/>
      <c r="AC43" s="25"/>
      <c r="AD43" s="25"/>
      <c r="AE43" s="23"/>
      <c r="AF43" s="23"/>
      <c r="AG43" s="23"/>
      <c r="AH43" s="61"/>
      <c r="AI43" s="26"/>
      <c r="AJ43" s="26"/>
      <c r="AK43" s="26"/>
      <c r="AL43" s="26"/>
      <c r="AM43" s="23"/>
      <c r="AN43" s="23"/>
      <c r="AO43" s="23"/>
      <c r="AP43" s="23"/>
    </row>
    <row r="44" spans="4:42" ht="31.5">
      <c r="D44" s="23" t="s">
        <v>236</v>
      </c>
      <c r="E44" s="24">
        <v>31032</v>
      </c>
      <c r="F44" s="25"/>
      <c r="G44" s="25" t="s">
        <v>205</v>
      </c>
      <c r="H44" s="25" t="s">
        <v>63</v>
      </c>
      <c r="I44" s="45">
        <v>1</v>
      </c>
      <c r="J44" s="46">
        <v>2013</v>
      </c>
      <c r="K44" s="25"/>
      <c r="L44" s="25"/>
      <c r="M44" s="46"/>
      <c r="N44" s="46"/>
      <c r="O44" s="50"/>
      <c r="P44" s="46"/>
      <c r="Q44" s="23"/>
      <c r="R44" s="23"/>
      <c r="S44" s="23"/>
      <c r="T44" s="1"/>
      <c r="U44" s="1"/>
      <c r="V44" s="1"/>
      <c r="W44" s="1"/>
      <c r="X44" s="55" t="s">
        <v>226</v>
      </c>
      <c r="Y44" s="3">
        <v>8</v>
      </c>
      <c r="Z44" s="1">
        <v>17</v>
      </c>
      <c r="AA44" s="1"/>
      <c r="AB44" s="1"/>
      <c r="AC44" s="25"/>
      <c r="AD44" s="25"/>
      <c r="AE44" s="23"/>
      <c r="AF44" s="23"/>
      <c r="AG44" s="23"/>
      <c r="AH44" s="61"/>
      <c r="AI44" s="26"/>
      <c r="AJ44" s="26"/>
      <c r="AK44" s="26"/>
      <c r="AL44" s="26"/>
      <c r="AM44" s="23"/>
      <c r="AN44" s="23"/>
      <c r="AO44" s="23"/>
      <c r="AP44" s="23"/>
    </row>
    <row r="45" spans="4:42" ht="31.5">
      <c r="D45" s="63" t="s">
        <v>235</v>
      </c>
      <c r="E45" s="68">
        <v>33952</v>
      </c>
      <c r="F45" s="62" t="s">
        <v>61</v>
      </c>
      <c r="G45" s="62" t="s">
        <v>205</v>
      </c>
      <c r="H45" s="62" t="s">
        <v>63</v>
      </c>
      <c r="I45" s="69" t="s">
        <v>220</v>
      </c>
      <c r="J45" s="70"/>
      <c r="K45" s="62"/>
      <c r="L45" s="62"/>
      <c r="M45" s="70"/>
      <c r="N45" s="70"/>
      <c r="O45" s="70"/>
      <c r="P45" s="70"/>
      <c r="Q45" s="63"/>
      <c r="R45" s="63"/>
      <c r="S45" s="63"/>
      <c r="T45" s="71"/>
      <c r="U45" s="71"/>
      <c r="V45" s="71"/>
      <c r="W45" s="71"/>
      <c r="X45" s="72" t="s">
        <v>226</v>
      </c>
      <c r="Y45" s="73"/>
      <c r="Z45" s="71">
        <v>17</v>
      </c>
      <c r="AA45" s="71"/>
      <c r="AB45" s="71"/>
      <c r="AC45" s="62"/>
      <c r="AD45" s="62"/>
      <c r="AE45" s="63"/>
      <c r="AF45" s="63"/>
      <c r="AG45" s="63"/>
      <c r="AH45" s="64"/>
      <c r="AI45" s="65"/>
      <c r="AJ45" s="65"/>
      <c r="AK45" s="65"/>
      <c r="AL45" s="65"/>
      <c r="AM45" s="63"/>
      <c r="AN45" s="63"/>
      <c r="AO45" s="63"/>
      <c r="AP45" s="63"/>
    </row>
    <row r="46" spans="4:42" ht="15" customHeight="1">
      <c r="D46" s="74" t="s">
        <v>237</v>
      </c>
      <c r="E46" s="75">
        <v>21005</v>
      </c>
      <c r="F46" s="74" t="s">
        <v>61</v>
      </c>
      <c r="G46" s="74" t="s">
        <v>205</v>
      </c>
      <c r="H46" s="76" t="s">
        <v>68</v>
      </c>
      <c r="I46" s="77"/>
      <c r="J46" s="78"/>
      <c r="K46" s="74">
        <v>36</v>
      </c>
      <c r="L46" s="74" t="s">
        <v>238</v>
      </c>
      <c r="M46" s="74"/>
      <c r="N46" s="74"/>
      <c r="O46" s="74"/>
      <c r="P46" s="1"/>
      <c r="Q46" s="1"/>
      <c r="R46" s="1"/>
      <c r="S46" s="1"/>
      <c r="T46" s="1"/>
      <c r="U46" s="1"/>
      <c r="V46" s="1"/>
      <c r="W46" s="1"/>
      <c r="X46" s="3" t="s">
        <v>239</v>
      </c>
      <c r="Y46" s="3">
        <v>14</v>
      </c>
      <c r="Z46" s="1"/>
      <c r="AA46" s="1"/>
      <c r="AB46" s="1"/>
      <c r="AC46" s="25"/>
      <c r="AD46" s="25"/>
      <c r="AE46" s="23"/>
      <c r="AF46" s="23"/>
      <c r="AG46" s="23"/>
      <c r="AH46" s="66"/>
      <c r="AI46" s="67"/>
      <c r="AJ46" s="67"/>
      <c r="AK46" s="67"/>
      <c r="AL46" s="67"/>
      <c r="AM46" s="66"/>
      <c r="AN46" s="66"/>
      <c r="AO46" s="66"/>
      <c r="AP46" s="66"/>
    </row>
    <row r="47" spans="4:33" ht="18" customHeight="1">
      <c r="D47" s="74" t="s">
        <v>240</v>
      </c>
      <c r="E47" s="75">
        <v>25414</v>
      </c>
      <c r="F47" s="74" t="s">
        <v>61</v>
      </c>
      <c r="G47" s="74" t="s">
        <v>205</v>
      </c>
      <c r="H47" s="76" t="s">
        <v>68</v>
      </c>
      <c r="I47" s="77"/>
      <c r="J47" s="78"/>
      <c r="K47" s="74">
        <v>36</v>
      </c>
      <c r="L47" s="74" t="s">
        <v>242</v>
      </c>
      <c r="M47" s="74"/>
      <c r="N47" s="74"/>
      <c r="O47" s="74"/>
      <c r="P47" s="1"/>
      <c r="Q47" s="1"/>
      <c r="R47" s="1"/>
      <c r="S47" s="1"/>
      <c r="T47" s="1"/>
      <c r="U47" s="1"/>
      <c r="V47" s="1"/>
      <c r="W47" s="1"/>
      <c r="X47" s="3" t="s">
        <v>87</v>
      </c>
      <c r="Y47" s="3">
        <v>1</v>
      </c>
      <c r="Z47" s="1"/>
      <c r="AA47" s="3" t="s">
        <v>241</v>
      </c>
      <c r="AB47" s="1">
        <v>30</v>
      </c>
      <c r="AC47" s="25">
        <v>5</v>
      </c>
      <c r="AD47" s="25"/>
      <c r="AE47" s="23"/>
      <c r="AF47" s="23"/>
      <c r="AG47" s="23"/>
    </row>
  </sheetData>
  <sheetProtection/>
  <autoFilter ref="A1:S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2014-05-13T06:51:45Z</cp:lastPrinted>
  <dcterms:created xsi:type="dcterms:W3CDTF">1996-10-08T23:32:33Z</dcterms:created>
  <dcterms:modified xsi:type="dcterms:W3CDTF">2016-11-29T07:45:25Z</dcterms:modified>
  <cp:category/>
  <cp:version/>
  <cp:contentType/>
  <cp:contentStatus/>
</cp:coreProperties>
</file>